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510" windowHeight="9585"/>
  </bookViews>
  <sheets>
    <sheet name="May 16" sheetId="1" r:id="rId1"/>
    <sheet name="Contributions" sheetId="2" r:id="rId2"/>
  </sheets>
  <definedNames>
    <definedName name="_xlnm.Print_Area" localSheetId="1">Contributions!$A$1:$O$24</definedName>
    <definedName name="_xlnm.Print_Area" localSheetId="0">'May 16'!$A$1:$T$31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Q30" i="1"/>
  <c r="P30" i="1"/>
  <c r="O30" i="1"/>
  <c r="N30" i="1"/>
  <c r="M30" i="1"/>
  <c r="L30" i="1"/>
  <c r="K30" i="1"/>
  <c r="J30" i="1"/>
  <c r="I30" i="1"/>
  <c r="C30" i="1"/>
  <c r="T29" i="1"/>
  <c r="T28" i="1"/>
  <c r="T27" i="1"/>
  <c r="T26" i="1"/>
  <c r="T25" i="1"/>
  <c r="F7" i="2"/>
  <c r="T13" i="1"/>
  <c r="T7" i="1"/>
  <c r="T15" i="1" s="1"/>
  <c r="T30" i="1" l="1"/>
  <c r="E7" i="2"/>
  <c r="E8" i="2"/>
  <c r="S13" i="1"/>
  <c r="S15" i="1" s="1"/>
  <c r="S7" i="1"/>
  <c r="N8" i="2" l="1"/>
  <c r="M8" i="2"/>
  <c r="L8" i="2"/>
  <c r="K8" i="2"/>
  <c r="J8" i="2"/>
  <c r="I8" i="2"/>
  <c r="H8" i="2"/>
  <c r="G8" i="2"/>
  <c r="F8" i="2"/>
  <c r="M7" i="2"/>
  <c r="L7" i="2"/>
  <c r="K7" i="2"/>
  <c r="J7" i="2"/>
  <c r="I7" i="2"/>
  <c r="H7" i="2"/>
  <c r="G7" i="2"/>
  <c r="N6" i="2"/>
  <c r="D8" i="2" l="1"/>
  <c r="C8" i="2"/>
  <c r="B8" i="2"/>
  <c r="N7" i="2"/>
  <c r="D7" i="2"/>
  <c r="C7" i="2"/>
  <c r="B7" i="2"/>
  <c r="N9" i="2"/>
  <c r="M9" i="2"/>
  <c r="L9" i="2"/>
  <c r="K9" i="2"/>
  <c r="J9" i="2"/>
  <c r="I9" i="2"/>
  <c r="H9" i="2"/>
  <c r="G9" i="2"/>
  <c r="F9" i="2"/>
  <c r="E9" i="2"/>
  <c r="D9" i="2"/>
  <c r="C9" i="2"/>
  <c r="R7" i="1" l="1"/>
  <c r="R13" i="1"/>
  <c r="R15" i="1" s="1"/>
  <c r="Q13" i="1"/>
  <c r="Q7" i="1"/>
  <c r="Q15" i="1" l="1"/>
  <c r="B9" i="2"/>
  <c r="N5" i="2"/>
  <c r="N4" i="2"/>
  <c r="N3" i="2"/>
  <c r="O9" i="2" s="1"/>
  <c r="N2" i="2"/>
  <c r="P13" i="1" l="1"/>
  <c r="P7" i="1"/>
  <c r="P15" i="1" l="1"/>
  <c r="O13" i="1"/>
  <c r="N13" i="1"/>
  <c r="M13" i="1"/>
  <c r="L13" i="1"/>
  <c r="O7" i="1"/>
  <c r="N7" i="1"/>
  <c r="M7" i="1"/>
  <c r="L7" i="1"/>
  <c r="K7" i="1"/>
  <c r="K15" i="1" s="1"/>
  <c r="J7" i="1"/>
  <c r="J15" i="1" s="1"/>
  <c r="I7" i="1"/>
  <c r="I15" i="1" s="1"/>
  <c r="H7" i="1"/>
  <c r="H15" i="1" s="1"/>
  <c r="G7" i="1"/>
  <c r="G15" i="1" s="1"/>
  <c r="F7" i="1"/>
  <c r="F15" i="1" s="1"/>
  <c r="E7" i="1"/>
  <c r="E15" i="1" s="1"/>
  <c r="D7" i="1"/>
  <c r="D15" i="1" s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M15" i="1" l="1"/>
  <c r="N15" i="1"/>
  <c r="O15" i="1"/>
  <c r="L15" i="1"/>
</calcChain>
</file>

<file path=xl/sharedStrings.xml><?xml version="1.0" encoding="utf-8"?>
<sst xmlns="http://schemas.openxmlformats.org/spreadsheetml/2006/main" count="53" uniqueCount="34">
  <si>
    <t>ASSETS</t>
  </si>
  <si>
    <t>Checking/Savings/Cash</t>
  </si>
  <si>
    <t>OIG Checking Acct</t>
  </si>
  <si>
    <t>OIG Savings Acct</t>
  </si>
  <si>
    <t>Petty Cash</t>
  </si>
  <si>
    <t>Total Checking/Savings/Cash</t>
  </si>
  <si>
    <t>Literature Inventory</t>
  </si>
  <si>
    <t>Total Other Current Assets</t>
  </si>
  <si>
    <t>Other Current Assets</t>
  </si>
  <si>
    <t>TOTAL ASSETS</t>
  </si>
  <si>
    <t>Jan</t>
  </si>
  <si>
    <t>Undeposited Funds</t>
  </si>
  <si>
    <t>Prepaid Literature Orders</t>
  </si>
  <si>
    <t>2012</t>
  </si>
  <si>
    <t>2013</t>
  </si>
  <si>
    <t>2014</t>
  </si>
  <si>
    <t>2016</t>
  </si>
  <si>
    <t>5 yr Ave</t>
  </si>
  <si>
    <t>Fe 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</si>
  <si>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</si>
  <si>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</si>
  <si>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</si>
  <si>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</si>
  <si>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</si>
  <si>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</si>
  <si>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</si>
  <si>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</si>
  <si>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</si>
  <si>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</si>
  <si>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</si>
  <si>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Mo Ave</t>
  </si>
  <si>
    <t>3 yr Ave</t>
  </si>
  <si>
    <t>Contribution History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</si>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</sst>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\-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44" fontId="2" fillId="0" borderId="0" xfId="1" applyFont="1"/>
    <xf numFmtId="0" fontId="0" fillId="0" borderId="1" xfId="0" applyBorder="1"/>
    <xf numFmtId="44" fontId="0" fillId="0" borderId="1" xfId="1" applyFont="1" applyBorder="1"/>
    <xf numFmtId="0" fontId="4" fillId="0" borderId="0" xfId="0" applyFont="1"/>
    <xf numFmtId="164" fontId="4" fillId="0" borderId="0" xfId="0" applyNumberFormat="1" applyFont="1"/>
    <xf numFmtId="44" fontId="0" fillId="0" borderId="0" xfId="0" applyNumberFormat="1"/>
    <xf numFmtId="44" fontId="0" fillId="0" borderId="1" xfId="0" applyNumberFormat="1" applyBorder="1"/>
    <xf numFmtId="49" fontId="5" fillId="0" borderId="0" xfId="0" applyNumberFormat="1" applyFont="1" applyAlignment="1">
      <alignment horizontal="left"/>
    </xf>
    <xf numFmtId="165" fontId="6" fillId="0" borderId="0" xfId="0" applyNumberFormat="1" applyFont="1" applyBorder="1" applyAlignment="1">
      <alignment horizontal="left"/>
    </xf>
    <xf numFmtId="165" fontId="6" fillId="0" borderId="0" xfId="0" applyNumberFormat="1" applyFont="1" applyFill="1" applyBorder="1" applyAlignment="1">
      <alignment horizontal="left"/>
    </xf>
    <xf numFmtId="14" fontId="0" fillId="0" borderId="0" xfId="0" applyNumberFormat="1" applyFont="1"/>
    <xf numFmtId="0" fontId="0" fillId="0" borderId="0" xfId="0" applyFont="1"/>
    <xf numFmtId="14" fontId="7" fillId="0" borderId="0" xfId="0" applyNumberFormat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5" fillId="0" borderId="0" xfId="0" applyNumberFormat="1" applyFont="1" applyBorder="1" applyAlignment="1">
      <alignment horizontal="left"/>
    </xf>
    <xf numFmtId="0" fontId="0" fillId="0" borderId="0" xfId="0" applyBorder="1"/>
    <xf numFmtId="14" fontId="9" fillId="0" borderId="0" xfId="0" applyNumberFormat="1" applyFont="1" applyBorder="1" applyAlignment="1">
      <alignment horizontal="left"/>
    </xf>
    <xf numFmtId="44" fontId="2" fillId="0" borderId="0" xfId="0" applyNumberFormat="1" applyFont="1" applyBorder="1"/>
    <xf numFmtId="44" fontId="2" fillId="0" borderId="0" xfId="1" applyFont="1" applyBorder="1"/>
    <xf numFmtId="0" fontId="8" fillId="0" borderId="0" xfId="0" applyFont="1" applyBorder="1" applyAlignment="1">
      <alignment horizontal="right"/>
    </xf>
    <xf numFmtId="44" fontId="2" fillId="0" borderId="0" xfId="1" applyFont="1" applyFill="1" applyBorder="1"/>
    <xf numFmtId="49" fontId="10" fillId="0" borderId="0" xfId="0" applyNumberFormat="1" applyFont="1" applyAlignment="1">
      <alignment horizontal="left"/>
    </xf>
    <xf numFmtId="44" fontId="0" fillId="0" borderId="0" xfId="0" applyNumberFormat="1" applyBorder="1"/>
    <xf numFmtId="44" fontId="0" fillId="0" borderId="0" xfId="1" applyFont="1" applyBorder="1"/>
    <xf numFmtId="165" fontId="12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0" fontId="0" fillId="0" borderId="0" xfId="0" applyFont="1" applyBorder="1"/>
    <xf numFmtId="49" fontId="11" fillId="0" borderId="6" xfId="0" applyNumberFormat="1" applyFont="1" applyBorder="1" applyAlignment="1">
      <alignment horizontal="left"/>
    </xf>
    <xf numFmtId="49" fontId="11" fillId="0" borderId="5" xfId="0" applyNumberFormat="1" applyFont="1" applyBorder="1" applyAlignment="1">
      <alignment horizontal="left"/>
    </xf>
    <xf numFmtId="165" fontId="12" fillId="0" borderId="6" xfId="0" applyNumberFormat="1" applyFont="1" applyBorder="1" applyAlignment="1">
      <alignment horizontal="left"/>
    </xf>
    <xf numFmtId="49" fontId="11" fillId="0" borderId="7" xfId="0" applyNumberFormat="1" applyFont="1" applyBorder="1" applyAlignment="1">
      <alignment horizontal="left"/>
    </xf>
    <xf numFmtId="165" fontId="12" fillId="0" borderId="8" xfId="0" applyNumberFormat="1" applyFont="1" applyBorder="1" applyAlignment="1">
      <alignment horizontal="left"/>
    </xf>
    <xf numFmtId="0" fontId="0" fillId="0" borderId="8" xfId="0" applyFont="1" applyBorder="1"/>
    <xf numFmtId="165" fontId="12" fillId="0" borderId="9" xfId="0" applyNumberFormat="1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13" fillId="0" borderId="0" xfId="0" applyFont="1"/>
    <xf numFmtId="44" fontId="1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workbookViewId="0">
      <selection sqref="A1:T31"/>
    </sheetView>
  </sheetViews>
  <sheetFormatPr defaultRowHeight="15" x14ac:dyDescent="0.25"/>
  <cols>
    <col min="3" max="3" width="10.42578125" customWidth="1"/>
    <col min="4" max="7" width="12.5703125" hidden="1" customWidth="1"/>
    <col min="8" max="8" width="1.42578125" hidden="1" customWidth="1"/>
    <col min="9" max="9" width="14.5703125" customWidth="1"/>
    <col min="10" max="10" width="14.42578125" customWidth="1"/>
    <col min="11" max="15" width="12.5703125" bestFit="1" customWidth="1"/>
    <col min="16" max="20" width="14.140625" bestFit="1" customWidth="1"/>
  </cols>
  <sheetData>
    <row r="1" spans="1:20" s="7" customFormat="1" ht="18.75" x14ac:dyDescent="0.3">
      <c r="D1" s="8">
        <v>42005</v>
      </c>
      <c r="E1" s="8">
        <v>42036</v>
      </c>
      <c r="F1" s="8">
        <f>EDATE(E1,1)</f>
        <v>42064</v>
      </c>
      <c r="G1" s="8">
        <f t="shared" ref="G1:P1" si="0">EDATE(F1,1)</f>
        <v>42095</v>
      </c>
      <c r="H1" s="8">
        <f t="shared" si="0"/>
        <v>42125</v>
      </c>
      <c r="I1" s="8">
        <f t="shared" si="0"/>
        <v>42156</v>
      </c>
      <c r="J1" s="8">
        <f t="shared" si="0"/>
        <v>42186</v>
      </c>
      <c r="K1" s="8">
        <f t="shared" si="0"/>
        <v>42217</v>
      </c>
      <c r="L1" s="8">
        <f t="shared" si="0"/>
        <v>42248</v>
      </c>
      <c r="M1" s="8">
        <f t="shared" si="0"/>
        <v>42278</v>
      </c>
      <c r="N1" s="8">
        <f t="shared" si="0"/>
        <v>42309</v>
      </c>
      <c r="O1" s="8">
        <f t="shared" si="0"/>
        <v>42339</v>
      </c>
      <c r="P1" s="8">
        <f t="shared" si="0"/>
        <v>42370</v>
      </c>
      <c r="Q1" s="8">
        <v>42416</v>
      </c>
      <c r="R1" s="8">
        <v>42445</v>
      </c>
      <c r="S1" s="8">
        <v>42476</v>
      </c>
      <c r="T1" s="8">
        <v>42506</v>
      </c>
    </row>
    <row r="2" spans="1:20" ht="18.75" x14ac:dyDescent="0.3">
      <c r="A2" s="3" t="s">
        <v>0</v>
      </c>
    </row>
    <row r="3" spans="1:20" ht="15.75" x14ac:dyDescent="0.25">
      <c r="A3" s="2" t="s">
        <v>1</v>
      </c>
      <c r="B3" s="2"/>
      <c r="C3" s="2"/>
    </row>
    <row r="4" spans="1:20" x14ac:dyDescent="0.25">
      <c r="B4" t="s">
        <v>2</v>
      </c>
      <c r="D4" s="1">
        <v>2316.1</v>
      </c>
      <c r="E4" s="1">
        <v>2074.5300000000002</v>
      </c>
      <c r="F4" s="1">
        <v>219.85</v>
      </c>
      <c r="G4" s="1">
        <v>1743.09</v>
      </c>
      <c r="H4" s="1">
        <v>2850.33</v>
      </c>
      <c r="I4" s="1">
        <v>6126.33</v>
      </c>
      <c r="J4" s="1">
        <v>2603.48</v>
      </c>
      <c r="K4" s="1">
        <v>3983.57</v>
      </c>
      <c r="L4" s="1">
        <v>3417.17</v>
      </c>
      <c r="M4" s="1">
        <v>4908.1099999999997</v>
      </c>
      <c r="N4" s="1">
        <v>1890.24</v>
      </c>
      <c r="O4" s="1">
        <v>4598.76</v>
      </c>
      <c r="P4" s="9">
        <v>3042.86</v>
      </c>
      <c r="Q4" s="9">
        <v>2934.5</v>
      </c>
      <c r="R4" s="9">
        <v>8721.67</v>
      </c>
      <c r="S4" s="9">
        <v>5219.75</v>
      </c>
      <c r="T4" s="9">
        <v>4676.55</v>
      </c>
    </row>
    <row r="5" spans="1:20" x14ac:dyDescent="0.25">
      <c r="B5" t="s">
        <v>3</v>
      </c>
      <c r="D5" s="1">
        <v>4000.29</v>
      </c>
      <c r="E5" s="1">
        <v>4000.34</v>
      </c>
      <c r="F5" s="1">
        <v>4000.39</v>
      </c>
      <c r="G5" s="1">
        <v>3000.43</v>
      </c>
      <c r="H5" s="1">
        <v>3000.48</v>
      </c>
      <c r="I5" s="1">
        <v>3000.52</v>
      </c>
      <c r="J5" s="1">
        <v>3000.56</v>
      </c>
      <c r="K5" s="1">
        <v>1000.59</v>
      </c>
      <c r="L5" s="1">
        <v>1000.5</v>
      </c>
      <c r="M5" s="1">
        <v>1000.6</v>
      </c>
      <c r="N5" s="1">
        <v>1700.6</v>
      </c>
      <c r="O5" s="1">
        <v>2000.6</v>
      </c>
      <c r="P5" s="9">
        <v>2000.6</v>
      </c>
      <c r="Q5" s="9">
        <v>2000.68</v>
      </c>
      <c r="R5" s="9">
        <v>2000.68</v>
      </c>
      <c r="S5" s="9">
        <v>2500.73</v>
      </c>
      <c r="T5" s="9">
        <v>2500.7600000000002</v>
      </c>
    </row>
    <row r="6" spans="1:20" x14ac:dyDescent="0.25">
      <c r="B6" s="5" t="s">
        <v>4</v>
      </c>
      <c r="C6" s="5"/>
      <c r="D6" s="6"/>
      <c r="E6" s="6"/>
      <c r="F6" s="6"/>
      <c r="G6" s="6"/>
      <c r="H6" s="6"/>
      <c r="I6" s="6"/>
      <c r="J6" s="6"/>
      <c r="K6" s="6"/>
      <c r="L6" s="6">
        <v>95.8</v>
      </c>
      <c r="M6" s="6">
        <v>153.69</v>
      </c>
      <c r="N6" s="6">
        <v>153.69</v>
      </c>
      <c r="O6" s="6">
        <v>150</v>
      </c>
      <c r="P6" s="10">
        <v>149.94999999999999</v>
      </c>
      <c r="Q6" s="10">
        <v>150</v>
      </c>
      <c r="R6" s="10">
        <v>150</v>
      </c>
      <c r="S6" s="10">
        <v>150</v>
      </c>
      <c r="T6" s="10">
        <v>150</v>
      </c>
    </row>
    <row r="7" spans="1:20" ht="15.75" x14ac:dyDescent="0.25">
      <c r="A7" s="2" t="s">
        <v>5</v>
      </c>
      <c r="B7" s="2"/>
      <c r="C7" s="2"/>
      <c r="D7" s="4">
        <f>SUM(D4:D6)</f>
        <v>6316.3899999999994</v>
      </c>
      <c r="E7" s="4">
        <f t="shared" ref="E7:M7" si="1">SUM(E4:E6)</f>
        <v>6074.8700000000008</v>
      </c>
      <c r="F7" s="4">
        <f t="shared" si="1"/>
        <v>4220.24</v>
      </c>
      <c r="G7" s="4">
        <f t="shared" si="1"/>
        <v>4743.5199999999995</v>
      </c>
      <c r="H7" s="4">
        <f t="shared" si="1"/>
        <v>5850.8099999999995</v>
      </c>
      <c r="I7" s="4">
        <f t="shared" si="1"/>
        <v>9126.85</v>
      </c>
      <c r="J7" s="4">
        <f t="shared" si="1"/>
        <v>5604.04</v>
      </c>
      <c r="K7" s="4">
        <f t="shared" si="1"/>
        <v>4984.16</v>
      </c>
      <c r="L7" s="4">
        <f t="shared" si="1"/>
        <v>4513.47</v>
      </c>
      <c r="M7" s="4">
        <f t="shared" si="1"/>
        <v>6062.4</v>
      </c>
      <c r="N7" s="4">
        <f t="shared" ref="N7" si="2">SUM(N4:N6)</f>
        <v>3744.53</v>
      </c>
      <c r="O7" s="4">
        <f t="shared" ref="O7:P7" si="3">SUM(O4:O6)</f>
        <v>6749.3600000000006</v>
      </c>
      <c r="P7" s="9">
        <f t="shared" si="3"/>
        <v>5193.41</v>
      </c>
      <c r="Q7" s="9">
        <f>SUM(Q4:Q6)</f>
        <v>5085.18</v>
      </c>
      <c r="R7" s="9">
        <f>SUM(R4:R6)</f>
        <v>10872.35</v>
      </c>
      <c r="S7" s="9">
        <f>SUM(S4:S6)</f>
        <v>7870.48</v>
      </c>
      <c r="T7" s="9">
        <f>SUM(T4:T6)</f>
        <v>7327.31</v>
      </c>
    </row>
    <row r="9" spans="1:20" ht="15.75" x14ac:dyDescent="0.25">
      <c r="A9" s="2" t="s">
        <v>8</v>
      </c>
      <c r="B9" s="2"/>
      <c r="C9" s="2"/>
    </row>
    <row r="10" spans="1:20" ht="15.75" x14ac:dyDescent="0.25">
      <c r="A10" s="2"/>
      <c r="B10" s="2" t="s">
        <v>11</v>
      </c>
      <c r="C10" s="2"/>
      <c r="P10" s="9">
        <v>1453.2</v>
      </c>
      <c r="Q10" s="9">
        <v>0</v>
      </c>
      <c r="R10" s="9">
        <v>47</v>
      </c>
      <c r="S10" s="9">
        <v>0</v>
      </c>
      <c r="T10" s="9">
        <v>223.5</v>
      </c>
    </row>
    <row r="11" spans="1:20" ht="15.75" x14ac:dyDescent="0.25">
      <c r="A11" s="2"/>
      <c r="B11" s="2" t="s">
        <v>12</v>
      </c>
      <c r="C11" s="2"/>
      <c r="P11" s="9">
        <v>864.8</v>
      </c>
      <c r="Q11" s="9">
        <v>895.25</v>
      </c>
      <c r="R11" s="9">
        <v>979.45</v>
      </c>
      <c r="S11" s="9">
        <v>956.4</v>
      </c>
      <c r="T11" s="9">
        <v>683.3</v>
      </c>
    </row>
    <row r="12" spans="1:20" x14ac:dyDescent="0.25">
      <c r="B12" t="s">
        <v>6</v>
      </c>
      <c r="L12" s="6">
        <v>387.27</v>
      </c>
      <c r="M12" s="6">
        <v>480.52</v>
      </c>
      <c r="N12" s="6">
        <v>2171.34</v>
      </c>
      <c r="O12" s="6">
        <v>1994.95</v>
      </c>
      <c r="P12" s="10">
        <v>3422.23</v>
      </c>
      <c r="Q12" s="10">
        <v>4436.55</v>
      </c>
      <c r="R12" s="10">
        <v>4365.32</v>
      </c>
      <c r="S12" s="10">
        <v>4674.25</v>
      </c>
      <c r="T12" s="10">
        <v>4761.82</v>
      </c>
    </row>
    <row r="13" spans="1:20" ht="15.75" x14ac:dyDescent="0.25">
      <c r="A13" s="2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4">
        <f>L12</f>
        <v>387.27</v>
      </c>
      <c r="M13" s="4">
        <f t="shared" ref="M13:O13" si="4">M12</f>
        <v>480.52</v>
      </c>
      <c r="N13" s="4">
        <f t="shared" si="4"/>
        <v>2171.34</v>
      </c>
      <c r="O13" s="4">
        <f t="shared" si="4"/>
        <v>1994.95</v>
      </c>
      <c r="P13" s="9">
        <f>SUM(P10:P12)</f>
        <v>5740.23</v>
      </c>
      <c r="Q13" s="9">
        <f>SUM(Q10:Q12)</f>
        <v>5331.8</v>
      </c>
      <c r="R13" s="9">
        <f>SUM(R10:R12)</f>
        <v>5391.7699999999995</v>
      </c>
      <c r="S13" s="9">
        <f>SUM(S10:S12)</f>
        <v>5630.65</v>
      </c>
      <c r="T13" s="9">
        <f>SUM(T10:T12)</f>
        <v>5668.62</v>
      </c>
    </row>
    <row r="15" spans="1:20" s="43" customFormat="1" ht="15.75" x14ac:dyDescent="0.25">
      <c r="A15" s="43" t="s">
        <v>9</v>
      </c>
      <c r="D15" s="44">
        <f>D13+D7</f>
        <v>6316.3899999999994</v>
      </c>
      <c r="E15" s="44">
        <f t="shared" ref="E15:O15" si="5">E13+E7</f>
        <v>6074.8700000000008</v>
      </c>
      <c r="F15" s="44">
        <f t="shared" si="5"/>
        <v>4220.24</v>
      </c>
      <c r="G15" s="44">
        <f t="shared" si="5"/>
        <v>4743.5199999999995</v>
      </c>
      <c r="H15" s="44">
        <f t="shared" si="5"/>
        <v>5850.8099999999995</v>
      </c>
      <c r="I15" s="44">
        <f t="shared" si="5"/>
        <v>9126.85</v>
      </c>
      <c r="J15" s="44">
        <f t="shared" si="5"/>
        <v>5604.04</v>
      </c>
      <c r="K15" s="44">
        <f t="shared" si="5"/>
        <v>4984.16</v>
      </c>
      <c r="L15" s="44">
        <f t="shared" si="5"/>
        <v>4900.74</v>
      </c>
      <c r="M15" s="44">
        <f t="shared" si="5"/>
        <v>6542.92</v>
      </c>
      <c r="N15" s="44">
        <f t="shared" si="5"/>
        <v>5915.8700000000008</v>
      </c>
      <c r="O15" s="44">
        <f t="shared" si="5"/>
        <v>8744.3100000000013</v>
      </c>
      <c r="P15" s="44">
        <f t="shared" ref="P15:S15" si="6">P13+P7</f>
        <v>10933.64</v>
      </c>
      <c r="Q15" s="44">
        <f t="shared" si="6"/>
        <v>10416.98</v>
      </c>
      <c r="R15" s="44">
        <f t="shared" si="6"/>
        <v>16264.119999999999</v>
      </c>
      <c r="S15" s="44">
        <f t="shared" si="6"/>
        <v>13501.13</v>
      </c>
      <c r="T15" s="44">
        <f t="shared" ref="T15" si="7">T13+T7</f>
        <v>12995.93</v>
      </c>
    </row>
    <row r="21" spans="2:20" ht="15.75" thickBot="1" x14ac:dyDescent="0.3"/>
    <row r="22" spans="2:20" ht="18.75" x14ac:dyDescent="0.3">
      <c r="B22" s="17"/>
      <c r="C22" s="42" t="s">
        <v>32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18"/>
      <c r="T22" s="19"/>
    </row>
    <row r="23" spans="2:20" x14ac:dyDescent="0.25">
      <c r="B23" s="20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1"/>
    </row>
    <row r="24" spans="2:20" x14ac:dyDescent="0.25">
      <c r="B24" s="36" t="s">
        <v>33</v>
      </c>
      <c r="C24" s="33" t="s">
        <v>10</v>
      </c>
      <c r="D24" s="34"/>
      <c r="E24" s="34"/>
      <c r="F24" s="34"/>
      <c r="G24" s="34"/>
      <c r="H24" s="34"/>
      <c r="I24" s="33" t="s">
        <v>18</v>
      </c>
      <c r="J24" s="33" t="s">
        <v>19</v>
      </c>
      <c r="K24" s="33" t="s">
        <v>20</v>
      </c>
      <c r="L24" s="33" t="s">
        <v>21</v>
      </c>
      <c r="M24" s="33" t="s">
        <v>22</v>
      </c>
      <c r="N24" s="33" t="s">
        <v>23</v>
      </c>
      <c r="O24" s="33" t="s">
        <v>24</v>
      </c>
      <c r="P24" s="33" t="s">
        <v>25</v>
      </c>
      <c r="Q24" s="33" t="s">
        <v>26</v>
      </c>
      <c r="R24" s="33" t="s">
        <v>27</v>
      </c>
      <c r="S24" s="33" t="s">
        <v>28</v>
      </c>
      <c r="T24" s="35" t="s">
        <v>29</v>
      </c>
    </row>
    <row r="25" spans="2:20" x14ac:dyDescent="0.25">
      <c r="B25" s="36" t="s">
        <v>13</v>
      </c>
      <c r="C25" s="32">
        <v>4657.16</v>
      </c>
      <c r="D25" s="34"/>
      <c r="E25" s="34"/>
      <c r="F25" s="34"/>
      <c r="G25" s="34"/>
      <c r="H25" s="34"/>
      <c r="I25" s="32">
        <v>2888.03</v>
      </c>
      <c r="J25" s="32">
        <v>3665.52</v>
      </c>
      <c r="K25" s="32">
        <v>4935.55</v>
      </c>
      <c r="L25" s="32">
        <v>4260.41</v>
      </c>
      <c r="M25" s="32">
        <v>3690.5</v>
      </c>
      <c r="N25" s="32">
        <v>4479.67</v>
      </c>
      <c r="O25" s="32">
        <v>5598.49</v>
      </c>
      <c r="P25" s="32">
        <v>2520.7199999999998</v>
      </c>
      <c r="Q25" s="32">
        <v>3850.62</v>
      </c>
      <c r="R25" s="32">
        <v>3514.79</v>
      </c>
      <c r="S25" s="32">
        <v>2211.89</v>
      </c>
      <c r="T25" s="37">
        <f>SUM(C25:S25)</f>
        <v>46273.350000000006</v>
      </c>
    </row>
    <row r="26" spans="2:20" x14ac:dyDescent="0.25">
      <c r="B26" s="36" t="s">
        <v>14</v>
      </c>
      <c r="C26" s="32">
        <v>7138.64</v>
      </c>
      <c r="D26" s="34"/>
      <c r="E26" s="34"/>
      <c r="F26" s="34"/>
      <c r="G26" s="34"/>
      <c r="H26" s="34"/>
      <c r="I26" s="32">
        <v>3599.39</v>
      </c>
      <c r="J26" s="32">
        <v>5403.79</v>
      </c>
      <c r="K26" s="32">
        <v>4105.6000000000004</v>
      </c>
      <c r="L26" s="32">
        <v>1846.7</v>
      </c>
      <c r="M26" s="32">
        <v>4720.95</v>
      </c>
      <c r="N26" s="32">
        <v>5535.75</v>
      </c>
      <c r="O26" s="32">
        <v>3088.81</v>
      </c>
      <c r="P26" s="32">
        <v>5150.63</v>
      </c>
      <c r="Q26" s="32">
        <v>4364.67</v>
      </c>
      <c r="R26" s="32">
        <v>2996.22</v>
      </c>
      <c r="S26" s="32">
        <v>6460.3</v>
      </c>
      <c r="T26" s="37">
        <f>SUM(C26:S26)</f>
        <v>54411.45</v>
      </c>
    </row>
    <row r="27" spans="2:20" x14ac:dyDescent="0.25">
      <c r="B27" s="36" t="s">
        <v>15</v>
      </c>
      <c r="C27" s="32">
        <v>5656.88</v>
      </c>
      <c r="D27" s="34"/>
      <c r="E27" s="34"/>
      <c r="F27" s="34"/>
      <c r="G27" s="34"/>
      <c r="H27" s="34"/>
      <c r="I27" s="32">
        <v>3453.98</v>
      </c>
      <c r="J27" s="32">
        <v>6040.36</v>
      </c>
      <c r="K27" s="32">
        <v>3838.63</v>
      </c>
      <c r="L27" s="32">
        <v>4853.1400000000003</v>
      </c>
      <c r="M27" s="32">
        <v>4612.1499999999996</v>
      </c>
      <c r="N27" s="32">
        <v>6901.23</v>
      </c>
      <c r="O27" s="32">
        <v>4026.99</v>
      </c>
      <c r="P27" s="32">
        <v>1854.99</v>
      </c>
      <c r="Q27" s="32">
        <v>3390.03</v>
      </c>
      <c r="R27" s="32">
        <v>2439.91</v>
      </c>
      <c r="S27" s="32">
        <v>4505.12</v>
      </c>
      <c r="T27" s="37">
        <f>SUM(C27:S27)</f>
        <v>51573.409999999996</v>
      </c>
    </row>
    <row r="28" spans="2:20" x14ac:dyDescent="0.25">
      <c r="B28" s="36">
        <v>2015</v>
      </c>
      <c r="C28" s="32">
        <v>6445.79</v>
      </c>
      <c r="D28" s="34"/>
      <c r="E28" s="34"/>
      <c r="F28" s="34"/>
      <c r="G28" s="34"/>
      <c r="H28" s="34"/>
      <c r="I28" s="32">
        <v>3660.43</v>
      </c>
      <c r="J28" s="32">
        <v>3483.23</v>
      </c>
      <c r="K28" s="32">
        <v>4600.33</v>
      </c>
      <c r="L28" s="32">
        <v>2489.54</v>
      </c>
      <c r="M28" s="32">
        <v>5474.34</v>
      </c>
      <c r="N28" s="32">
        <v>4839.21</v>
      </c>
      <c r="O28" s="32">
        <v>4890.3900000000003</v>
      </c>
      <c r="P28" s="32">
        <v>2365.3000000000002</v>
      </c>
      <c r="Q28" s="32">
        <v>11011.29</v>
      </c>
      <c r="R28" s="32">
        <v>2699.06</v>
      </c>
      <c r="S28" s="32">
        <v>4570.83</v>
      </c>
      <c r="T28" s="37">
        <f>SUM(C28:S28)</f>
        <v>56529.740000000005</v>
      </c>
    </row>
    <row r="29" spans="2:20" x14ac:dyDescent="0.25">
      <c r="B29" s="36" t="s">
        <v>16</v>
      </c>
      <c r="C29" s="32">
        <v>4800.5600000000004</v>
      </c>
      <c r="D29" s="34"/>
      <c r="E29" s="34"/>
      <c r="F29" s="34"/>
      <c r="G29" s="34"/>
      <c r="H29" s="34"/>
      <c r="I29" s="32">
        <v>6125.57</v>
      </c>
      <c r="J29" s="32">
        <v>10905.41</v>
      </c>
      <c r="K29" s="32">
        <v>3567.3</v>
      </c>
      <c r="L29" s="32">
        <v>3082.04</v>
      </c>
      <c r="M29" s="32"/>
      <c r="N29" s="32"/>
      <c r="O29" s="32"/>
      <c r="P29" s="32"/>
      <c r="Q29" s="32"/>
      <c r="R29" s="32"/>
      <c r="S29" s="32"/>
      <c r="T29" s="37">
        <f>SUM(C29:S29)</f>
        <v>28480.880000000001</v>
      </c>
    </row>
    <row r="30" spans="2:20" ht="15.75" thickBot="1" x14ac:dyDescent="0.3">
      <c r="B30" s="38" t="s">
        <v>30</v>
      </c>
      <c r="C30" s="39">
        <f>AVERAGE(C25,C26,C27,C28,C29)</f>
        <v>5739.8060000000005</v>
      </c>
      <c r="D30" s="40"/>
      <c r="E30" s="40"/>
      <c r="F30" s="40"/>
      <c r="G30" s="40"/>
      <c r="H30" s="40"/>
      <c r="I30" s="39">
        <f>AVERAGE(I25,I26,I27,I28,I29)</f>
        <v>3945.4800000000005</v>
      </c>
      <c r="J30" s="39">
        <f>AVERAGE(J25,J26,J27,J28,J29)</f>
        <v>5899.6619999999994</v>
      </c>
      <c r="K30" s="39">
        <f>AVERAGE(K25,K26,K27,K28,K29)</f>
        <v>4209.482</v>
      </c>
      <c r="L30" s="39">
        <f>AVERAGE(L25,L26,L27,L28,L29)</f>
        <v>3306.3660000000004</v>
      </c>
      <c r="M30" s="39">
        <f t="shared" ref="M30:S30" si="8">AVERAGE(M25,M26,M27,M28)</f>
        <v>4624.4850000000006</v>
      </c>
      <c r="N30" s="39">
        <f t="shared" si="8"/>
        <v>5438.9650000000001</v>
      </c>
      <c r="O30" s="39">
        <f t="shared" si="8"/>
        <v>4401.17</v>
      </c>
      <c r="P30" s="39">
        <f t="shared" si="8"/>
        <v>2972.91</v>
      </c>
      <c r="Q30" s="39">
        <f t="shared" si="8"/>
        <v>5654.1525000000001</v>
      </c>
      <c r="R30" s="39">
        <f t="shared" si="8"/>
        <v>2912.4949999999999</v>
      </c>
      <c r="S30" s="39">
        <f t="shared" si="8"/>
        <v>4437.0349999999999</v>
      </c>
      <c r="T30" s="41">
        <f t="shared" ref="T30" si="9">AVERAGE(T25,T26,T27,T28,T29)</f>
        <v>47453.766000000003</v>
      </c>
    </row>
    <row r="31" spans="2:20" ht="21" x14ac:dyDescent="0.35">
      <c r="H31" s="23"/>
      <c r="I31" s="23"/>
      <c r="J31" s="22"/>
      <c r="K31" s="16"/>
      <c r="L31" s="30"/>
      <c r="M31" s="31"/>
      <c r="N31" s="23"/>
      <c r="O31" s="27"/>
      <c r="P31" s="26"/>
      <c r="Q31" s="23"/>
    </row>
    <row r="32" spans="2:20" ht="15.75" x14ac:dyDescent="0.25">
      <c r="E32" s="11"/>
      <c r="F32" s="16"/>
      <c r="G32" s="9"/>
      <c r="H32" s="31"/>
      <c r="I32" s="24"/>
      <c r="J32" s="25"/>
      <c r="K32" s="28"/>
      <c r="L32" s="23"/>
      <c r="N32" s="23"/>
      <c r="O32" s="23"/>
      <c r="P32" s="23"/>
      <c r="Q32" s="23"/>
    </row>
    <row r="33" spans="5:17" ht="15.75" x14ac:dyDescent="0.25">
      <c r="E33" s="11"/>
      <c r="F33" s="16"/>
      <c r="G33" s="9"/>
      <c r="H33" s="31"/>
      <c r="I33" s="24"/>
      <c r="J33" s="25"/>
      <c r="K33" s="26"/>
      <c r="L33" s="23"/>
      <c r="N33" s="23"/>
      <c r="O33" s="23"/>
      <c r="P33" s="23"/>
      <c r="Q33" s="23"/>
    </row>
    <row r="34" spans="5:17" ht="15.75" x14ac:dyDescent="0.25">
      <c r="E34" s="11"/>
      <c r="F34" s="16"/>
      <c r="G34" s="9"/>
      <c r="H34" s="31"/>
      <c r="I34" s="24"/>
      <c r="J34" s="25"/>
      <c r="K34" s="26"/>
      <c r="L34" s="23"/>
      <c r="N34" s="23"/>
      <c r="O34" s="23"/>
      <c r="P34" s="23"/>
      <c r="Q34" s="23"/>
    </row>
    <row r="35" spans="5:17" x14ac:dyDescent="0.25">
      <c r="E35" s="11"/>
      <c r="F35" s="16"/>
      <c r="G35" s="9"/>
      <c r="H35" s="31"/>
      <c r="I35" s="23"/>
      <c r="J35" s="23"/>
      <c r="K35" s="23"/>
      <c r="L35" s="23"/>
      <c r="N35" s="23"/>
      <c r="O35" s="23"/>
      <c r="P35" s="23"/>
      <c r="Q35" s="23"/>
    </row>
    <row r="36" spans="5:17" x14ac:dyDescent="0.25">
      <c r="F36" s="14"/>
      <c r="G36" s="9"/>
      <c r="H36" s="1"/>
    </row>
    <row r="37" spans="5:17" x14ac:dyDescent="0.25">
      <c r="F37" s="14"/>
      <c r="G37" s="9"/>
      <c r="H37" s="1"/>
    </row>
    <row r="38" spans="5:17" x14ac:dyDescent="0.25">
      <c r="F38" s="14"/>
      <c r="G38" s="9"/>
      <c r="H38" s="1"/>
    </row>
    <row r="39" spans="5:17" x14ac:dyDescent="0.25">
      <c r="F39" s="14"/>
      <c r="G39" s="9"/>
      <c r="H39" s="1"/>
    </row>
    <row r="40" spans="5:17" x14ac:dyDescent="0.25">
      <c r="F40" s="14"/>
      <c r="G40" s="9"/>
      <c r="H40" s="1"/>
    </row>
    <row r="41" spans="5:17" x14ac:dyDescent="0.25">
      <c r="F41" s="14"/>
      <c r="G41" s="9"/>
      <c r="H41" s="1"/>
    </row>
    <row r="42" spans="5:17" x14ac:dyDescent="0.25">
      <c r="F42" s="14"/>
      <c r="G42" s="9"/>
      <c r="H42" s="1"/>
    </row>
    <row r="43" spans="5:17" x14ac:dyDescent="0.25">
      <c r="F43" s="14"/>
      <c r="G43" s="9"/>
      <c r="H43" s="1"/>
    </row>
    <row r="44" spans="5:17" x14ac:dyDescent="0.25">
      <c r="F44" s="14"/>
      <c r="G44" s="9"/>
      <c r="H44" s="1"/>
    </row>
    <row r="45" spans="5:17" x14ac:dyDescent="0.25">
      <c r="F45" s="14"/>
      <c r="H45" s="1"/>
    </row>
    <row r="46" spans="5:17" x14ac:dyDescent="0.25">
      <c r="F46" s="14"/>
      <c r="H46" s="1"/>
    </row>
    <row r="47" spans="5:17" x14ac:dyDescent="0.25">
      <c r="F47" s="15"/>
      <c r="H47" s="1"/>
    </row>
    <row r="48" spans="5:17" x14ac:dyDescent="0.25">
      <c r="F48" s="15"/>
      <c r="H48" s="1"/>
    </row>
    <row r="49" spans="6:8" x14ac:dyDescent="0.25">
      <c r="F49" s="15"/>
      <c r="H49" s="1"/>
    </row>
    <row r="50" spans="6:8" x14ac:dyDescent="0.25">
      <c r="F50" s="15"/>
      <c r="H50" s="1"/>
    </row>
    <row r="51" spans="6:8" x14ac:dyDescent="0.25">
      <c r="H51" s="1"/>
    </row>
    <row r="52" spans="6:8" x14ac:dyDescent="0.25">
      <c r="H52" s="1"/>
    </row>
  </sheetData>
  <mergeCells count="1">
    <mergeCell ref="C22:R22"/>
  </mergeCells>
  <pageMargins left="0.7" right="0.7" top="1.75" bottom="0.75" header="0.8" footer="0.3"/>
  <pageSetup scale="63" orientation="landscape" r:id="rId1"/>
  <headerFooter>
    <oddHeader xml:space="preserve">&amp;C&amp;"-,Bold"&amp;14Oahu AA Intergroup of Hawaii
Balance Sheet
As of May 31, 2016&amp;"-,Regular"&amp;11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workbookViewId="0">
      <selection sqref="A1:N7"/>
    </sheetView>
  </sheetViews>
  <sheetFormatPr defaultRowHeight="15" x14ac:dyDescent="0.25"/>
  <sheetData>
    <row r="1" spans="1:15" ht="14.45" x14ac:dyDescent="0.35">
      <c r="B1" s="29" t="s">
        <v>10</v>
      </c>
      <c r="C1" s="29" t="s">
        <v>18</v>
      </c>
      <c r="D1" s="29" t="s">
        <v>19</v>
      </c>
      <c r="E1" s="29" t="s">
        <v>20</v>
      </c>
      <c r="F1" s="29" t="s">
        <v>21</v>
      </c>
      <c r="G1" s="29" t="s">
        <v>22</v>
      </c>
      <c r="H1" s="29" t="s">
        <v>23</v>
      </c>
      <c r="I1" s="29" t="s">
        <v>24</v>
      </c>
      <c r="J1" s="29" t="s">
        <v>25</v>
      </c>
      <c r="K1" s="29" t="s">
        <v>26</v>
      </c>
      <c r="L1" s="29" t="s">
        <v>27</v>
      </c>
      <c r="M1" s="29" t="s">
        <v>28</v>
      </c>
      <c r="N1" s="29" t="s">
        <v>29</v>
      </c>
      <c r="O1" s="29" t="s">
        <v>30</v>
      </c>
    </row>
    <row r="2" spans="1:15" ht="14.45" x14ac:dyDescent="0.35">
      <c r="A2" s="29" t="s">
        <v>13</v>
      </c>
      <c r="B2" s="12">
        <v>4657.16</v>
      </c>
      <c r="C2" s="12">
        <v>2888.03</v>
      </c>
      <c r="D2" s="12">
        <v>3665.52</v>
      </c>
      <c r="E2" s="12">
        <v>4935.55</v>
      </c>
      <c r="F2" s="12">
        <v>4260.41</v>
      </c>
      <c r="G2" s="12">
        <v>3690.5</v>
      </c>
      <c r="H2" s="12">
        <v>4479.67</v>
      </c>
      <c r="I2" s="12">
        <v>5598.49</v>
      </c>
      <c r="J2" s="12">
        <v>2520.7199999999998</v>
      </c>
      <c r="K2" s="12">
        <v>3850.62</v>
      </c>
      <c r="L2" s="12">
        <v>3514.79</v>
      </c>
      <c r="M2" s="12">
        <v>2211.89</v>
      </c>
      <c r="N2" s="12">
        <f>SUM(B2:M2)</f>
        <v>46273.350000000006</v>
      </c>
    </row>
    <row r="3" spans="1:15" ht="14.45" x14ac:dyDescent="0.35">
      <c r="A3" s="29" t="s">
        <v>14</v>
      </c>
      <c r="B3" s="12">
        <v>7138.64</v>
      </c>
      <c r="C3" s="12">
        <v>3599.39</v>
      </c>
      <c r="D3" s="12">
        <v>5403.79</v>
      </c>
      <c r="E3" s="12">
        <v>4105.6000000000004</v>
      </c>
      <c r="F3" s="12">
        <v>1846.7</v>
      </c>
      <c r="G3" s="12">
        <v>4720.95</v>
      </c>
      <c r="H3" s="12">
        <v>5535.75</v>
      </c>
      <c r="I3" s="12">
        <v>3088.81</v>
      </c>
      <c r="J3" s="12">
        <v>5150.63</v>
      </c>
      <c r="K3" s="12">
        <v>4364.67</v>
      </c>
      <c r="L3" s="12">
        <v>2996.22</v>
      </c>
      <c r="M3" s="12">
        <v>6460.3</v>
      </c>
      <c r="N3" s="12">
        <f>SUM(B3:M3)</f>
        <v>54411.45</v>
      </c>
    </row>
    <row r="4" spans="1:15" ht="14.45" x14ac:dyDescent="0.35">
      <c r="A4" s="29" t="s">
        <v>15</v>
      </c>
      <c r="B4" s="12">
        <v>5656.88</v>
      </c>
      <c r="C4" s="12">
        <v>3453.98</v>
      </c>
      <c r="D4" s="12">
        <v>6040.36</v>
      </c>
      <c r="E4" s="12">
        <v>3838.63</v>
      </c>
      <c r="F4" s="12">
        <v>4853.1400000000003</v>
      </c>
      <c r="G4" s="12">
        <v>4612.1499999999996</v>
      </c>
      <c r="H4" s="12">
        <v>6901.23</v>
      </c>
      <c r="I4" s="12">
        <v>4026.99</v>
      </c>
      <c r="J4" s="12">
        <v>1854.99</v>
      </c>
      <c r="K4" s="12">
        <v>3390.03</v>
      </c>
      <c r="L4" s="12">
        <v>2439.91</v>
      </c>
      <c r="M4" s="12">
        <v>4505.12</v>
      </c>
      <c r="N4" s="12">
        <f>SUM(B4:M4)</f>
        <v>51573.409999999996</v>
      </c>
    </row>
    <row r="5" spans="1:15" ht="14.45" x14ac:dyDescent="0.35">
      <c r="A5" s="29">
        <v>2015</v>
      </c>
      <c r="B5" s="12">
        <v>6445.79</v>
      </c>
      <c r="C5" s="12">
        <v>3660.43</v>
      </c>
      <c r="D5" s="12">
        <v>3483.23</v>
      </c>
      <c r="E5" s="12">
        <v>4600.33</v>
      </c>
      <c r="F5" s="12">
        <v>2489.54</v>
      </c>
      <c r="G5" s="12">
        <v>5474.34</v>
      </c>
      <c r="H5" s="12">
        <v>4839.21</v>
      </c>
      <c r="I5" s="12">
        <v>4890.3900000000003</v>
      </c>
      <c r="J5" s="12">
        <v>2365.3000000000002</v>
      </c>
      <c r="K5" s="12">
        <v>11011.29</v>
      </c>
      <c r="L5" s="12">
        <v>2699.06</v>
      </c>
      <c r="M5" s="12">
        <v>4570.83</v>
      </c>
      <c r="N5" s="12">
        <f>SUM(B5:M5)</f>
        <v>56529.740000000005</v>
      </c>
    </row>
    <row r="6" spans="1:15" ht="14.45" x14ac:dyDescent="0.35">
      <c r="A6" s="29" t="s">
        <v>16</v>
      </c>
      <c r="B6" s="12">
        <v>4800.5600000000004</v>
      </c>
      <c r="C6" s="12">
        <v>6125.57</v>
      </c>
      <c r="D6" s="12">
        <v>10905.41</v>
      </c>
      <c r="E6" s="12">
        <v>3567.3</v>
      </c>
      <c r="F6" s="12">
        <v>3082.04</v>
      </c>
      <c r="G6" s="12"/>
      <c r="H6" s="12"/>
      <c r="I6" s="12"/>
      <c r="J6" s="12"/>
      <c r="K6" s="12"/>
      <c r="L6" s="12"/>
      <c r="M6" s="12"/>
      <c r="N6" s="12">
        <f>SUM(B6:M6)</f>
        <v>28480.880000000001</v>
      </c>
    </row>
    <row r="7" spans="1:15" ht="14.45" x14ac:dyDescent="0.35">
      <c r="A7" s="29" t="s">
        <v>30</v>
      </c>
      <c r="B7" s="12">
        <f>AVERAGE(B2,B3,B4,B5,B6)</f>
        <v>5739.8060000000005</v>
      </c>
      <c r="C7" s="12">
        <f t="shared" ref="C7:N7" si="0">AVERAGE(C2,C3,C4,C5,C6)</f>
        <v>3945.4800000000005</v>
      </c>
      <c r="D7" s="12">
        <f t="shared" si="0"/>
        <v>5899.6619999999994</v>
      </c>
      <c r="E7" s="12">
        <f>AVERAGE(E2,E3,E4,E5,E6)</f>
        <v>4209.482</v>
      </c>
      <c r="F7" s="12">
        <f>AVERAGE(F2,F3,F4,F5,F6)</f>
        <v>3306.3660000000004</v>
      </c>
      <c r="G7" s="12">
        <f t="shared" ref="G7:M7" si="1">AVERAGE(G2,G3,G4,G5)</f>
        <v>4624.4850000000006</v>
      </c>
      <c r="H7" s="12">
        <f t="shared" si="1"/>
        <v>5438.9650000000001</v>
      </c>
      <c r="I7" s="12">
        <f t="shared" si="1"/>
        <v>4401.17</v>
      </c>
      <c r="J7" s="12">
        <f t="shared" si="1"/>
        <v>2972.91</v>
      </c>
      <c r="K7" s="12">
        <f t="shared" si="1"/>
        <v>5654.1525000000001</v>
      </c>
      <c r="L7" s="12">
        <f t="shared" si="1"/>
        <v>2912.4949999999999</v>
      </c>
      <c r="M7" s="12">
        <f t="shared" si="1"/>
        <v>4437.0349999999999</v>
      </c>
      <c r="N7" s="12">
        <f t="shared" si="0"/>
        <v>47453.766000000003</v>
      </c>
    </row>
    <row r="8" spans="1:15" ht="14.45" x14ac:dyDescent="0.35">
      <c r="A8" s="29" t="s">
        <v>31</v>
      </c>
      <c r="B8" s="12">
        <f>AVERAGE(B4,B5,B6)</f>
        <v>5634.41</v>
      </c>
      <c r="C8" s="12">
        <f t="shared" ref="C8:E8" si="2">AVERAGE(C4,C5,C6)</f>
        <v>4413.3266666666668</v>
      </c>
      <c r="D8" s="12">
        <f t="shared" si="2"/>
        <v>6809.666666666667</v>
      </c>
      <c r="E8" s="12">
        <f t="shared" si="2"/>
        <v>4002.0866666666661</v>
      </c>
      <c r="F8" s="12">
        <f t="shared" ref="F8:M8" si="3">AVERAGE(F3:F5)</f>
        <v>3063.126666666667</v>
      </c>
      <c r="G8" s="12">
        <f t="shared" si="3"/>
        <v>4935.8133333333326</v>
      </c>
      <c r="H8" s="12">
        <f t="shared" si="3"/>
        <v>5758.73</v>
      </c>
      <c r="I8" s="12">
        <f t="shared" si="3"/>
        <v>4002.063333333333</v>
      </c>
      <c r="J8" s="12">
        <f t="shared" si="3"/>
        <v>3123.64</v>
      </c>
      <c r="K8" s="12">
        <f t="shared" si="3"/>
        <v>6255.3300000000008</v>
      </c>
      <c r="L8" s="12">
        <f t="shared" si="3"/>
        <v>2711.7299999999996</v>
      </c>
      <c r="M8" s="12">
        <f t="shared" si="3"/>
        <v>5178.75</v>
      </c>
      <c r="N8" s="12">
        <f>SUM(B8:M8)</f>
        <v>55888.67333333334</v>
      </c>
    </row>
    <row r="9" spans="1:15" ht="14.45" x14ac:dyDescent="0.35">
      <c r="A9" s="29" t="s">
        <v>17</v>
      </c>
      <c r="B9" s="12">
        <f>AVERAGE(B2:B6)</f>
        <v>5739.8060000000005</v>
      </c>
      <c r="C9" s="12">
        <f t="shared" ref="C9:N9" si="4">AVERAGE(C2:C6)</f>
        <v>3945.4800000000005</v>
      </c>
      <c r="D9" s="12">
        <f t="shared" si="4"/>
        <v>5899.6619999999994</v>
      </c>
      <c r="E9" s="12">
        <f t="shared" si="4"/>
        <v>4209.482</v>
      </c>
      <c r="F9" s="12">
        <f t="shared" si="4"/>
        <v>3306.3660000000004</v>
      </c>
      <c r="G9" s="12">
        <f t="shared" si="4"/>
        <v>4624.4850000000006</v>
      </c>
      <c r="H9" s="12">
        <f t="shared" si="4"/>
        <v>5438.9650000000001</v>
      </c>
      <c r="I9" s="12">
        <f t="shared" si="4"/>
        <v>4401.17</v>
      </c>
      <c r="J9" s="12">
        <f t="shared" si="4"/>
        <v>2972.91</v>
      </c>
      <c r="K9" s="12">
        <f t="shared" si="4"/>
        <v>5654.1525000000001</v>
      </c>
      <c r="L9" s="12">
        <f t="shared" si="4"/>
        <v>2912.4949999999999</v>
      </c>
      <c r="M9" s="12">
        <f t="shared" si="4"/>
        <v>4437.0349999999999</v>
      </c>
      <c r="N9" s="12">
        <f t="shared" si="4"/>
        <v>47453.766000000003</v>
      </c>
      <c r="O9" s="12">
        <f>N9/12</f>
        <v>3954.4805000000001</v>
      </c>
    </row>
    <row r="11" spans="1:15" ht="14.45" x14ac:dyDescent="0.3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5" ht="14.45" x14ac:dyDescent="0.3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5" ht="14.45" x14ac:dyDescent="0.3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5" ht="14.45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5" ht="14.45" x14ac:dyDescent="0.3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8" spans="1:13" ht="14.45" x14ac:dyDescent="0.3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4.45" hidden="1" x14ac:dyDescent="0.3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14.45" hidden="1" x14ac:dyDescent="0.3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29.1" hidden="1" x14ac:dyDescent="0.3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4.45" x14ac:dyDescent="0.3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14.45" x14ac:dyDescent="0.3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14.45" x14ac:dyDescent="0.35">
      <c r="A24" s="11"/>
      <c r="B24" s="12"/>
      <c r="C24" s="13"/>
      <c r="D24" s="12"/>
      <c r="E24" s="12"/>
      <c r="F24" s="12"/>
    </row>
  </sheetData>
  <printOptions gridLines="1"/>
  <pageMargins left="0.7" right="0.7" top="1.25" bottom="0.75" header="0.3" footer="0.3"/>
  <pageSetup scale="93" orientation="landscape" r:id="rId1"/>
  <headerFooter>
    <oddHeader>&amp;C&amp;"-,Bold"&amp;14Contributions
Historical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May 16</vt:lpstr>
      <vt:lpstr>Contributions</vt:lpstr>
      <vt:lpstr>Contributions!Print_Area</vt:lpstr>
      <vt:lpstr>'May 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Carmody</dc:creator>
  <cp:lastModifiedBy>Manager</cp:lastModifiedBy>
  <cp:lastPrinted>2016-06-09T03:03:28Z</cp:lastPrinted>
  <dcterms:created xsi:type="dcterms:W3CDTF">2016-01-12T23:45:14Z</dcterms:created>
  <dcterms:modified xsi:type="dcterms:W3CDTF">2016-06-09T03:05:43Z</dcterms:modified>
</cp:coreProperties>
</file>