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9585"/>
  </bookViews>
  <sheets>
    <sheet name="Sheet1" sheetId="1" r:id="rId1"/>
    <sheet name="Contributions" sheetId="2" r:id="rId2"/>
  </sheets>
  <definedNames>
    <definedName name="_xlnm.Print_Area" localSheetId="1">Contributions!$A$1:$O$22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Q13" i="1"/>
  <c r="Q7" i="1"/>
  <c r="Q15" i="1" l="1"/>
  <c r="K26" i="1"/>
  <c r="M21" i="2" l="1"/>
  <c r="L21" i="2"/>
  <c r="K21" i="2"/>
  <c r="J21" i="2"/>
  <c r="I21" i="2"/>
  <c r="H21" i="2"/>
  <c r="G21" i="2"/>
  <c r="F21" i="2"/>
  <c r="E21" i="2"/>
  <c r="D21" i="2"/>
  <c r="C21" i="2"/>
  <c r="B21" i="2"/>
  <c r="M7" i="2"/>
  <c r="L7" i="2"/>
  <c r="K7" i="2"/>
  <c r="J7" i="2"/>
  <c r="I7" i="2"/>
  <c r="H7" i="2"/>
  <c r="G7" i="2"/>
  <c r="F7" i="2"/>
  <c r="E7" i="2"/>
  <c r="D7" i="2"/>
  <c r="C7" i="2"/>
  <c r="B7" i="2"/>
  <c r="N5" i="2"/>
  <c r="N4" i="2"/>
  <c r="N3" i="2"/>
  <c r="N7" i="2" s="1"/>
  <c r="O7" i="2" s="1"/>
  <c r="N2" i="2"/>
  <c r="P13" i="1" l="1"/>
  <c r="P7" i="1"/>
  <c r="P15" i="1" l="1"/>
  <c r="O13" i="1"/>
  <c r="N13" i="1"/>
  <c r="M13" i="1"/>
  <c r="L13" i="1"/>
  <c r="O7" i="1"/>
  <c r="N7" i="1"/>
  <c r="M7" i="1"/>
  <c r="L7" i="1"/>
  <c r="K7" i="1"/>
  <c r="K15" i="1" s="1"/>
  <c r="J7" i="1"/>
  <c r="J15" i="1" s="1"/>
  <c r="I7" i="1"/>
  <c r="I15" i="1" s="1"/>
  <c r="H7" i="1"/>
  <c r="H15" i="1" s="1"/>
  <c r="G7" i="1"/>
  <c r="G15" i="1" s="1"/>
  <c r="F7" i="1"/>
  <c r="F15" i="1" s="1"/>
  <c r="E7" i="1"/>
  <c r="E15" i="1" s="1"/>
  <c r="D7" i="1"/>
  <c r="D15" i="1" s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M15" i="1" l="1"/>
  <c r="O15" i="1"/>
  <c r="L15" i="1"/>
  <c r="N15" i="1"/>
</calcChain>
</file>

<file path=xl/sharedStrings.xml><?xml version="1.0" encoding="utf-8"?>
<sst xmlns="http://schemas.openxmlformats.org/spreadsheetml/2006/main" count="67" uniqueCount="36">
  <si>
    <t>ASSETS</t>
  </si>
  <si>
    <t>Checking/Savings/Cash</t>
  </si>
  <si>
    <t>OIG Checking Acct</t>
  </si>
  <si>
    <t>OIG Savings Acct</t>
  </si>
  <si>
    <t>Petty Cash</t>
  </si>
  <si>
    <t>Total Checking/Savings/Cash</t>
  </si>
  <si>
    <t>Literature Inventory</t>
  </si>
  <si>
    <t>Total Other Current Assets</t>
  </si>
  <si>
    <t>Other Current Assets</t>
  </si>
  <si>
    <t>TOTAL ASSETS</t>
  </si>
  <si>
    <t>Jan</t>
  </si>
  <si>
    <t>Undeposited Funds</t>
  </si>
  <si>
    <t>Prepaid Literature Orders</t>
  </si>
  <si>
    <t>2012</t>
  </si>
  <si>
    <t>2013</t>
  </si>
  <si>
    <t>2014</t>
  </si>
  <si>
    <t>2016</t>
  </si>
  <si>
    <t>5 yr Ave</t>
  </si>
  <si>
    <t>Fe 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</si>
  <si>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</si>
  <si>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</si>
  <si>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</si>
  <si>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</si>
  <si>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</si>
  <si>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</si>
  <si>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</si>
  <si>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</si>
  <si>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</si>
  <si>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</si>
  <si>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</si>
  <si>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 Ave</t>
  </si>
  <si>
    <t>3 Yr Ave</t>
  </si>
  <si>
    <t>IRS Back Taxes Owed</t>
  </si>
  <si>
    <t>Payment</t>
  </si>
  <si>
    <t>Balance Due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</si>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</sst>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44" fontId="2" fillId="0" borderId="0" xfId="1" applyFont="1"/>
    <xf numFmtId="0" fontId="0" fillId="0" borderId="1" xfId="0" applyBorder="1"/>
    <xf numFmtId="44" fontId="0" fillId="0" borderId="1" xfId="1" applyFont="1" applyBorder="1"/>
    <xf numFmtId="0" fontId="4" fillId="0" borderId="0" xfId="0" applyFont="1"/>
    <xf numFmtId="164" fontId="4" fillId="0" borderId="0" xfId="0" applyNumberFormat="1" applyFont="1"/>
    <xf numFmtId="44" fontId="4" fillId="0" borderId="0" xfId="0" applyNumberFormat="1" applyFont="1"/>
    <xf numFmtId="44" fontId="0" fillId="0" borderId="0" xfId="0" applyNumberFormat="1"/>
    <xf numFmtId="44" fontId="0" fillId="0" borderId="1" xfId="0" applyNumberFormat="1" applyBorder="1"/>
    <xf numFmtId="49" fontId="5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Fill="1" applyBorder="1" applyAlignment="1">
      <alignment horizontal="left"/>
    </xf>
    <xf numFmtId="14" fontId="0" fillId="0" borderId="0" xfId="0" applyNumberFormat="1" applyFont="1"/>
    <xf numFmtId="0" fontId="0" fillId="0" borderId="0" xfId="0" applyFont="1"/>
    <xf numFmtId="14" fontId="7" fillId="0" borderId="0" xfId="0" applyNumberFormat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5" fillId="0" borderId="0" xfId="0" applyNumberFormat="1" applyFont="1" applyBorder="1" applyAlignment="1">
      <alignment horizontal="left"/>
    </xf>
    <xf numFmtId="0" fontId="0" fillId="0" borderId="0" xfId="0" applyBorder="1"/>
    <xf numFmtId="44" fontId="0" fillId="0" borderId="5" xfId="1" applyFont="1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14" fontId="10" fillId="0" borderId="0" xfId="0" applyNumberFormat="1" applyFont="1" applyBorder="1" applyAlignment="1">
      <alignment horizontal="left"/>
    </xf>
    <xf numFmtId="44" fontId="2" fillId="0" borderId="0" xfId="0" applyNumberFormat="1" applyFont="1" applyBorder="1"/>
    <xf numFmtId="44" fontId="2" fillId="0" borderId="0" xfId="1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workbookViewId="0">
      <selection activeCell="C23" sqref="C23"/>
    </sheetView>
  </sheetViews>
  <sheetFormatPr defaultRowHeight="15" x14ac:dyDescent="0.25"/>
  <cols>
    <col min="3" max="3" width="8.7109375" customWidth="1"/>
    <col min="4" max="4" width="12.5703125" hidden="1" customWidth="1"/>
    <col min="5" max="5" width="14.5703125" hidden="1" customWidth="1"/>
    <col min="6" max="10" width="14.5703125" bestFit="1" customWidth="1"/>
    <col min="11" max="11" width="16.42578125" bestFit="1" customWidth="1"/>
    <col min="12" max="15" width="14.5703125" bestFit="1" customWidth="1"/>
    <col min="16" max="17" width="16" bestFit="1" customWidth="1"/>
  </cols>
  <sheetData>
    <row r="1" spans="1:17" s="7" customFormat="1" ht="18.600000000000001" x14ac:dyDescent="0.45">
      <c r="D1" s="8">
        <v>42005</v>
      </c>
      <c r="E1" s="8">
        <v>42036</v>
      </c>
      <c r="F1" s="8">
        <f>EDATE(E1,1)</f>
        <v>42064</v>
      </c>
      <c r="G1" s="8">
        <f t="shared" ref="G1:Q1" si="0">EDATE(F1,1)</f>
        <v>42095</v>
      </c>
      <c r="H1" s="8">
        <f t="shared" si="0"/>
        <v>42125</v>
      </c>
      <c r="I1" s="8">
        <f t="shared" si="0"/>
        <v>42156</v>
      </c>
      <c r="J1" s="8">
        <f t="shared" si="0"/>
        <v>42186</v>
      </c>
      <c r="K1" s="8">
        <f t="shared" si="0"/>
        <v>42217</v>
      </c>
      <c r="L1" s="8">
        <f t="shared" si="0"/>
        <v>42248</v>
      </c>
      <c r="M1" s="8">
        <f t="shared" si="0"/>
        <v>42278</v>
      </c>
      <c r="N1" s="8">
        <f t="shared" si="0"/>
        <v>42309</v>
      </c>
      <c r="O1" s="8">
        <f t="shared" si="0"/>
        <v>42339</v>
      </c>
      <c r="P1" s="8">
        <f t="shared" si="0"/>
        <v>42370</v>
      </c>
      <c r="Q1" s="8">
        <f t="shared" si="0"/>
        <v>42401</v>
      </c>
    </row>
    <row r="2" spans="1:17" ht="18.600000000000001" x14ac:dyDescent="0.45">
      <c r="A2" s="3" t="s">
        <v>0</v>
      </c>
    </row>
    <row r="3" spans="1:17" ht="15.6" x14ac:dyDescent="0.35">
      <c r="A3" s="2" t="s">
        <v>1</v>
      </c>
      <c r="B3" s="2"/>
      <c r="C3" s="2"/>
    </row>
    <row r="4" spans="1:17" ht="14.45" x14ac:dyDescent="0.35">
      <c r="B4" t="s">
        <v>2</v>
      </c>
      <c r="D4" s="1">
        <v>2316.1</v>
      </c>
      <c r="E4" s="1">
        <v>2074.5300000000002</v>
      </c>
      <c r="F4" s="1">
        <v>219.85</v>
      </c>
      <c r="G4" s="1">
        <v>1743.09</v>
      </c>
      <c r="H4" s="1">
        <v>2850.33</v>
      </c>
      <c r="I4" s="1">
        <v>6126.33</v>
      </c>
      <c r="J4" s="1">
        <v>2603.48</v>
      </c>
      <c r="K4" s="1">
        <v>3983.57</v>
      </c>
      <c r="L4" s="1">
        <v>3417.17</v>
      </c>
      <c r="M4" s="1">
        <v>4908.1099999999997</v>
      </c>
      <c r="N4" s="1">
        <v>1890.24</v>
      </c>
      <c r="O4" s="1">
        <v>4598.76</v>
      </c>
      <c r="P4" s="10">
        <v>3042.86</v>
      </c>
      <c r="Q4" s="10">
        <v>2934.5</v>
      </c>
    </row>
    <row r="5" spans="1:17" ht="14.45" x14ac:dyDescent="0.35">
      <c r="B5" t="s">
        <v>3</v>
      </c>
      <c r="D5" s="1">
        <v>4000.29</v>
      </c>
      <c r="E5" s="1">
        <v>4000.34</v>
      </c>
      <c r="F5" s="1">
        <v>4000.39</v>
      </c>
      <c r="G5" s="1">
        <v>3000.43</v>
      </c>
      <c r="H5" s="1">
        <v>3000.48</v>
      </c>
      <c r="I5" s="1">
        <v>3000.52</v>
      </c>
      <c r="J5" s="1">
        <v>3000.56</v>
      </c>
      <c r="K5" s="1">
        <v>1000.59</v>
      </c>
      <c r="L5" s="1">
        <v>1000.5</v>
      </c>
      <c r="M5" s="1">
        <v>1000.6</v>
      </c>
      <c r="N5" s="1">
        <v>1700.6</v>
      </c>
      <c r="O5" s="1">
        <v>2000.6</v>
      </c>
      <c r="P5" s="10">
        <v>2000.6</v>
      </c>
      <c r="Q5" s="10">
        <v>2000.68</v>
      </c>
    </row>
    <row r="6" spans="1:17" ht="14.45" x14ac:dyDescent="0.35">
      <c r="B6" s="5" t="s">
        <v>4</v>
      </c>
      <c r="C6" s="5"/>
      <c r="D6" s="6"/>
      <c r="E6" s="6"/>
      <c r="F6" s="6"/>
      <c r="G6" s="6"/>
      <c r="H6" s="6"/>
      <c r="I6" s="6"/>
      <c r="J6" s="6"/>
      <c r="K6" s="6"/>
      <c r="L6" s="6">
        <v>95.8</v>
      </c>
      <c r="M6" s="6">
        <v>153.69</v>
      </c>
      <c r="N6" s="6">
        <v>153.69</v>
      </c>
      <c r="O6" s="6">
        <v>150</v>
      </c>
      <c r="P6" s="11">
        <v>149.94999999999999</v>
      </c>
      <c r="Q6" s="11">
        <v>150</v>
      </c>
    </row>
    <row r="7" spans="1:17" ht="15.6" x14ac:dyDescent="0.35">
      <c r="A7" s="2" t="s">
        <v>5</v>
      </c>
      <c r="B7" s="2"/>
      <c r="C7" s="2"/>
      <c r="D7" s="4">
        <f>SUM(D4:D6)</f>
        <v>6316.3899999999994</v>
      </c>
      <c r="E7" s="4">
        <f t="shared" ref="E7:M7" si="1">SUM(E4:E6)</f>
        <v>6074.8700000000008</v>
      </c>
      <c r="F7" s="4">
        <f t="shared" si="1"/>
        <v>4220.24</v>
      </c>
      <c r="G7" s="4">
        <f t="shared" si="1"/>
        <v>4743.5199999999995</v>
      </c>
      <c r="H7" s="4">
        <f t="shared" si="1"/>
        <v>5850.8099999999995</v>
      </c>
      <c r="I7" s="4">
        <f t="shared" si="1"/>
        <v>9126.85</v>
      </c>
      <c r="J7" s="4">
        <f t="shared" si="1"/>
        <v>5604.04</v>
      </c>
      <c r="K7" s="4">
        <f t="shared" si="1"/>
        <v>4984.16</v>
      </c>
      <c r="L7" s="4">
        <f t="shared" si="1"/>
        <v>4513.47</v>
      </c>
      <c r="M7" s="4">
        <f t="shared" si="1"/>
        <v>6062.4</v>
      </c>
      <c r="N7" s="4">
        <f t="shared" ref="N7" si="2">SUM(N4:N6)</f>
        <v>3744.53</v>
      </c>
      <c r="O7" s="4">
        <f t="shared" ref="O7:P7" si="3">SUM(O4:O6)</f>
        <v>6749.3600000000006</v>
      </c>
      <c r="P7" s="10">
        <f t="shared" si="3"/>
        <v>5193.41</v>
      </c>
      <c r="Q7" s="10">
        <f t="shared" ref="Q7" si="4">SUM(Q4:Q6)</f>
        <v>5085.18</v>
      </c>
    </row>
    <row r="9" spans="1:17" ht="15.6" x14ac:dyDescent="0.35">
      <c r="A9" s="2" t="s">
        <v>8</v>
      </c>
      <c r="B9" s="2"/>
      <c r="C9" s="2"/>
    </row>
    <row r="10" spans="1:17" ht="15.6" x14ac:dyDescent="0.35">
      <c r="A10" s="2"/>
      <c r="B10" s="2" t="s">
        <v>11</v>
      </c>
      <c r="C10" s="2"/>
      <c r="P10" s="10">
        <v>1453.2</v>
      </c>
      <c r="Q10" s="10">
        <v>0</v>
      </c>
    </row>
    <row r="11" spans="1:17" ht="15.6" x14ac:dyDescent="0.35">
      <c r="A11" s="2"/>
      <c r="B11" s="2" t="s">
        <v>12</v>
      </c>
      <c r="C11" s="2"/>
      <c r="P11" s="10">
        <v>864.8</v>
      </c>
      <c r="Q11" s="10">
        <v>895.25</v>
      </c>
    </row>
    <row r="12" spans="1:17" ht="14.45" x14ac:dyDescent="0.35">
      <c r="B12" t="s">
        <v>6</v>
      </c>
      <c r="L12" s="6">
        <v>387.27</v>
      </c>
      <c r="M12" s="6">
        <v>480.52</v>
      </c>
      <c r="N12" s="6">
        <v>2171.34</v>
      </c>
      <c r="O12" s="6">
        <v>1994.95</v>
      </c>
      <c r="P12" s="11">
        <v>3422.23</v>
      </c>
      <c r="Q12" s="11">
        <v>4436.55</v>
      </c>
    </row>
    <row r="13" spans="1:17" ht="15.6" x14ac:dyDescent="0.3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4">
        <f>L12</f>
        <v>387.27</v>
      </c>
      <c r="M13" s="4">
        <f t="shared" ref="M13:O13" si="5">M12</f>
        <v>480.52</v>
      </c>
      <c r="N13" s="4">
        <f t="shared" si="5"/>
        <v>2171.34</v>
      </c>
      <c r="O13" s="4">
        <f t="shared" si="5"/>
        <v>1994.95</v>
      </c>
      <c r="P13" s="10">
        <f>SUM(P10:P12)</f>
        <v>5740.23</v>
      </c>
      <c r="Q13" s="10">
        <f>SUM(Q10:Q12)</f>
        <v>5331.8</v>
      </c>
    </row>
    <row r="15" spans="1:17" s="7" customFormat="1" ht="18.600000000000001" x14ac:dyDescent="0.45">
      <c r="A15" s="7" t="s">
        <v>9</v>
      </c>
      <c r="D15" s="9">
        <f>D13+D7</f>
        <v>6316.3899999999994</v>
      </c>
      <c r="E15" s="9">
        <f t="shared" ref="E15:O15" si="6">E13+E7</f>
        <v>6074.8700000000008</v>
      </c>
      <c r="F15" s="9">
        <f t="shared" si="6"/>
        <v>4220.24</v>
      </c>
      <c r="G15" s="9">
        <f t="shared" si="6"/>
        <v>4743.5199999999995</v>
      </c>
      <c r="H15" s="9">
        <f t="shared" si="6"/>
        <v>5850.8099999999995</v>
      </c>
      <c r="I15" s="9">
        <f t="shared" si="6"/>
        <v>9126.85</v>
      </c>
      <c r="J15" s="9">
        <f t="shared" si="6"/>
        <v>5604.04</v>
      </c>
      <c r="K15" s="9">
        <f t="shared" si="6"/>
        <v>4984.16</v>
      </c>
      <c r="L15" s="9">
        <f t="shared" si="6"/>
        <v>4900.74</v>
      </c>
      <c r="M15" s="9">
        <f t="shared" si="6"/>
        <v>6542.92</v>
      </c>
      <c r="N15" s="9">
        <f t="shared" si="6"/>
        <v>5915.8700000000008</v>
      </c>
      <c r="O15" s="9">
        <f t="shared" si="6"/>
        <v>8744.3100000000013</v>
      </c>
      <c r="P15" s="9">
        <f t="shared" ref="P15:Q15" si="7">P13+P7</f>
        <v>10933.64</v>
      </c>
      <c r="Q15" s="9">
        <f t="shared" ref="Q15" si="8">Q13+Q7</f>
        <v>10416.98</v>
      </c>
    </row>
    <row r="20" spans="5:12" thickBot="1" x14ac:dyDescent="0.4"/>
    <row r="21" spans="5:12" ht="14.45" x14ac:dyDescent="0.35">
      <c r="H21" s="18"/>
      <c r="I21" s="19"/>
      <c r="J21" s="19"/>
      <c r="K21" s="19"/>
      <c r="L21" s="20"/>
    </row>
    <row r="22" spans="5:12" ht="21" x14ac:dyDescent="0.5">
      <c r="E22" s="12"/>
      <c r="H22" s="21"/>
      <c r="I22" s="33" t="s">
        <v>32</v>
      </c>
      <c r="J22" s="34"/>
      <c r="K22" s="34"/>
      <c r="L22" s="22"/>
    </row>
    <row r="23" spans="5:12" ht="14.45" x14ac:dyDescent="0.35">
      <c r="E23" s="12"/>
      <c r="H23" s="21"/>
      <c r="I23" s="23"/>
      <c r="J23" s="24"/>
      <c r="K23" s="24"/>
      <c r="L23" s="22"/>
    </row>
    <row r="24" spans="5:12" ht="21" x14ac:dyDescent="0.5">
      <c r="E24" s="12"/>
      <c r="H24" s="21"/>
      <c r="I24" s="29" t="s">
        <v>35</v>
      </c>
      <c r="J24" s="29" t="s">
        <v>33</v>
      </c>
      <c r="K24" s="29" t="s">
        <v>34</v>
      </c>
      <c r="L24" s="22"/>
    </row>
    <row r="25" spans="5:12" ht="15.6" x14ac:dyDescent="0.35">
      <c r="E25" s="12"/>
      <c r="F25" s="17"/>
      <c r="G25" s="10"/>
      <c r="H25" s="25"/>
      <c r="I25" s="30"/>
      <c r="J25" s="31"/>
      <c r="K25" s="32">
        <v>6127.05</v>
      </c>
      <c r="L25" s="22"/>
    </row>
    <row r="26" spans="5:12" ht="15.75" x14ac:dyDescent="0.25">
      <c r="E26" s="12"/>
      <c r="F26" s="17"/>
      <c r="G26" s="10"/>
      <c r="H26" s="25"/>
      <c r="I26" s="30">
        <v>42390</v>
      </c>
      <c r="J26" s="31">
        <v>500</v>
      </c>
      <c r="K26" s="32">
        <f>K25-J26</f>
        <v>5627.05</v>
      </c>
      <c r="L26" s="22"/>
    </row>
    <row r="27" spans="5:12" ht="15.75" x14ac:dyDescent="0.25">
      <c r="E27" s="12"/>
      <c r="F27" s="17"/>
      <c r="G27" s="10"/>
      <c r="H27" s="25"/>
      <c r="I27" s="30">
        <v>42429</v>
      </c>
      <c r="J27" s="31">
        <v>1862.57</v>
      </c>
      <c r="K27" s="32">
        <f>K26-J27</f>
        <v>3764.4800000000005</v>
      </c>
      <c r="L27" s="22"/>
    </row>
    <row r="28" spans="5:12" ht="15.75" thickBot="1" x14ac:dyDescent="0.3">
      <c r="E28" s="12"/>
      <c r="F28" s="17"/>
      <c r="G28" s="10"/>
      <c r="H28" s="26"/>
      <c r="I28" s="27"/>
      <c r="J28" s="27"/>
      <c r="K28" s="27"/>
      <c r="L28" s="28"/>
    </row>
    <row r="29" spans="5:12" ht="14.45" x14ac:dyDescent="0.35">
      <c r="F29" s="15"/>
      <c r="G29" s="10"/>
      <c r="H29" s="1"/>
    </row>
    <row r="30" spans="5:12" ht="14.45" x14ac:dyDescent="0.35">
      <c r="F30" s="15"/>
      <c r="G30" s="10"/>
      <c r="H30" s="1"/>
    </row>
    <row r="31" spans="5:12" ht="14.45" x14ac:dyDescent="0.35">
      <c r="F31" s="15"/>
      <c r="G31" s="10"/>
      <c r="H31" s="1"/>
    </row>
    <row r="32" spans="5:12" ht="14.45" x14ac:dyDescent="0.35">
      <c r="F32" s="15"/>
      <c r="G32" s="10"/>
      <c r="H32" s="1"/>
    </row>
    <row r="33" spans="6:8" ht="14.45" x14ac:dyDescent="0.35">
      <c r="F33" s="15"/>
      <c r="G33" s="10"/>
      <c r="H33" s="1"/>
    </row>
    <row r="34" spans="6:8" ht="14.45" x14ac:dyDescent="0.35">
      <c r="F34" s="15"/>
      <c r="G34" s="10"/>
      <c r="H34" s="1"/>
    </row>
    <row r="35" spans="6:8" ht="14.45" x14ac:dyDescent="0.35">
      <c r="F35" s="15"/>
      <c r="G35" s="10"/>
      <c r="H35" s="1"/>
    </row>
    <row r="36" spans="6:8" ht="14.45" x14ac:dyDescent="0.35">
      <c r="F36" s="15"/>
      <c r="G36" s="10"/>
      <c r="H36" s="1"/>
    </row>
    <row r="37" spans="6:8" ht="14.45" x14ac:dyDescent="0.35">
      <c r="F37" s="15"/>
      <c r="G37" s="10"/>
      <c r="H37" s="1"/>
    </row>
    <row r="38" spans="6:8" ht="14.45" x14ac:dyDescent="0.35">
      <c r="F38" s="15"/>
      <c r="H38" s="1"/>
    </row>
    <row r="39" spans="6:8" ht="14.45" x14ac:dyDescent="0.35">
      <c r="F39" s="15"/>
      <c r="H39" s="1"/>
    </row>
    <row r="40" spans="6:8" ht="14.45" x14ac:dyDescent="0.35">
      <c r="F40" s="16"/>
      <c r="H40" s="1"/>
    </row>
    <row r="41" spans="6:8" ht="14.45" x14ac:dyDescent="0.35">
      <c r="F41" s="16"/>
      <c r="H41" s="1"/>
    </row>
    <row r="42" spans="6:8" x14ac:dyDescent="0.25">
      <c r="F42" s="16"/>
      <c r="H42" s="1"/>
    </row>
    <row r="43" spans="6:8" x14ac:dyDescent="0.25">
      <c r="F43" s="16"/>
      <c r="H43" s="1"/>
    </row>
    <row r="44" spans="6:8" x14ac:dyDescent="0.25">
      <c r="H44" s="1"/>
    </row>
    <row r="45" spans="6:8" x14ac:dyDescent="0.25">
      <c r="H45" s="1"/>
    </row>
  </sheetData>
  <mergeCells count="1">
    <mergeCell ref="I22:K22"/>
  </mergeCells>
  <pageMargins left="0.7" right="0.7" top="1.75" bottom="0.75" header="0.3" footer="0.3"/>
  <pageSetup scale="59" orientation="landscape" r:id="rId1"/>
  <headerFooter>
    <oddHeader xml:space="preserve">&amp;C&amp;"-,Bold"&amp;14Oahu AA Intergroup of Hawaii
Balance Sheet
As of February 29, 2016&amp;"-,Regular"&amp;11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N7" sqref="N7"/>
    </sheetView>
  </sheetViews>
  <sheetFormatPr defaultRowHeight="15" x14ac:dyDescent="0.25"/>
  <sheetData>
    <row r="1" spans="1:15" ht="14.45" x14ac:dyDescent="0.35">
      <c r="B1" s="12" t="s">
        <v>10</v>
      </c>
      <c r="C1" s="12" t="s">
        <v>18</v>
      </c>
      <c r="D1" s="12" t="s">
        <v>19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  <c r="K1" s="12" t="s">
        <v>26</v>
      </c>
      <c r="L1" s="12" t="s">
        <v>27</v>
      </c>
      <c r="M1" s="12" t="s">
        <v>28</v>
      </c>
      <c r="N1" s="12" t="s">
        <v>29</v>
      </c>
      <c r="O1" s="12" t="s">
        <v>30</v>
      </c>
    </row>
    <row r="2" spans="1:15" ht="14.45" x14ac:dyDescent="0.35">
      <c r="A2" s="12" t="s">
        <v>13</v>
      </c>
      <c r="B2" s="13">
        <v>4657.16</v>
      </c>
      <c r="C2" s="13">
        <v>2888.03</v>
      </c>
      <c r="D2" s="13">
        <v>3665.52</v>
      </c>
      <c r="E2" s="13">
        <v>4935.55</v>
      </c>
      <c r="F2" s="13">
        <v>4260.41</v>
      </c>
      <c r="G2" s="13">
        <v>3690.5</v>
      </c>
      <c r="H2" s="13">
        <v>4479.67</v>
      </c>
      <c r="I2" s="13">
        <v>5598.49</v>
      </c>
      <c r="J2" s="13">
        <v>2520.7199999999998</v>
      </c>
      <c r="K2" s="13">
        <v>3850.62</v>
      </c>
      <c r="L2" s="13">
        <v>3514.79</v>
      </c>
      <c r="M2" s="13">
        <v>2211.89</v>
      </c>
      <c r="N2" s="13">
        <f>SUM(B2:M2)</f>
        <v>46273.350000000006</v>
      </c>
    </row>
    <row r="3" spans="1:15" ht="14.45" x14ac:dyDescent="0.35">
      <c r="A3" s="12" t="s">
        <v>14</v>
      </c>
      <c r="B3" s="13">
        <v>7138.64</v>
      </c>
      <c r="C3" s="13">
        <v>3599.39</v>
      </c>
      <c r="D3" s="13">
        <v>5403.79</v>
      </c>
      <c r="E3" s="13">
        <v>4105.6000000000004</v>
      </c>
      <c r="F3" s="13">
        <v>1846.7</v>
      </c>
      <c r="G3" s="13">
        <v>4720.95</v>
      </c>
      <c r="H3" s="13">
        <v>5535.75</v>
      </c>
      <c r="I3" s="13">
        <v>3088.81</v>
      </c>
      <c r="J3" s="13">
        <v>5150.63</v>
      </c>
      <c r="K3" s="13">
        <v>4364.67</v>
      </c>
      <c r="L3" s="13">
        <v>2996.22</v>
      </c>
      <c r="M3" s="13">
        <v>6460.3</v>
      </c>
      <c r="N3" s="13">
        <f>SUM(B3:M3)</f>
        <v>54411.45</v>
      </c>
    </row>
    <row r="4" spans="1:15" ht="14.45" x14ac:dyDescent="0.35">
      <c r="A4" s="12" t="s">
        <v>15</v>
      </c>
      <c r="B4" s="13">
        <v>5656.88</v>
      </c>
      <c r="C4" s="13">
        <v>3453.98</v>
      </c>
      <c r="D4" s="13">
        <v>6040.36</v>
      </c>
      <c r="E4" s="13">
        <v>3838.63</v>
      </c>
      <c r="F4" s="13">
        <v>4853.1400000000003</v>
      </c>
      <c r="G4" s="13">
        <v>4612.1499999999996</v>
      </c>
      <c r="H4" s="13">
        <v>6901.23</v>
      </c>
      <c r="I4" s="13">
        <v>4026.99</v>
      </c>
      <c r="J4" s="13">
        <v>1854.99</v>
      </c>
      <c r="K4" s="13">
        <v>3390.03</v>
      </c>
      <c r="L4" s="13">
        <v>2439.91</v>
      </c>
      <c r="M4" s="13">
        <v>4505.12</v>
      </c>
      <c r="N4" s="13">
        <f>SUM(B4:M4)</f>
        <v>51573.409999999996</v>
      </c>
    </row>
    <row r="5" spans="1:15" ht="14.45" x14ac:dyDescent="0.35">
      <c r="A5" s="12">
        <v>2015</v>
      </c>
      <c r="B5" s="13">
        <v>6445.79</v>
      </c>
      <c r="C5" s="13">
        <v>3660.43</v>
      </c>
      <c r="D5" s="13">
        <v>3483.23</v>
      </c>
      <c r="E5" s="13">
        <v>4600.33</v>
      </c>
      <c r="F5" s="13">
        <v>2489.54</v>
      </c>
      <c r="G5" s="13">
        <v>5474.34</v>
      </c>
      <c r="H5" s="13">
        <v>4839.21</v>
      </c>
      <c r="I5" s="13">
        <v>4890.3900000000003</v>
      </c>
      <c r="J5" s="13">
        <v>2365.3000000000002</v>
      </c>
      <c r="K5" s="13">
        <v>11011.29</v>
      </c>
      <c r="L5" s="13">
        <v>2699.06</v>
      </c>
      <c r="M5" s="13">
        <v>4570.83</v>
      </c>
      <c r="N5" s="13">
        <f>SUM(B5:M5)</f>
        <v>56529.740000000005</v>
      </c>
    </row>
    <row r="6" spans="1:15" ht="14.45" x14ac:dyDescent="0.35">
      <c r="A6" s="12" t="s">
        <v>16</v>
      </c>
      <c r="B6" s="13">
        <v>4800.5600000000004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14.45" x14ac:dyDescent="0.35">
      <c r="A7" s="12" t="s">
        <v>17</v>
      </c>
      <c r="B7" s="13">
        <f>AVERAGE(B2:B6)</f>
        <v>5739.8060000000005</v>
      </c>
      <c r="C7" s="13">
        <f t="shared" ref="C7:N7" si="0">SUM(C3:C5)/3</f>
        <v>3571.2666666666664</v>
      </c>
      <c r="D7" s="13">
        <f t="shared" si="0"/>
        <v>4975.7933333333331</v>
      </c>
      <c r="E7" s="13">
        <f t="shared" si="0"/>
        <v>4181.5200000000004</v>
      </c>
      <c r="F7" s="13">
        <f t="shared" si="0"/>
        <v>3063.126666666667</v>
      </c>
      <c r="G7" s="13">
        <f t="shared" si="0"/>
        <v>4935.8133333333326</v>
      </c>
      <c r="H7" s="13">
        <f t="shared" si="0"/>
        <v>5758.73</v>
      </c>
      <c r="I7" s="13">
        <f t="shared" si="0"/>
        <v>4002.063333333333</v>
      </c>
      <c r="J7" s="13">
        <f t="shared" si="0"/>
        <v>3123.64</v>
      </c>
      <c r="K7" s="13">
        <f t="shared" si="0"/>
        <v>6255.3300000000008</v>
      </c>
      <c r="L7" s="13">
        <f t="shared" si="0"/>
        <v>2711.7299999999996</v>
      </c>
      <c r="M7" s="13">
        <f t="shared" si="0"/>
        <v>5178.75</v>
      </c>
      <c r="N7" s="13">
        <f t="shared" si="0"/>
        <v>54171.533333333326</v>
      </c>
      <c r="O7" s="13">
        <f>N7/12</f>
        <v>4514.2944444444438</v>
      </c>
    </row>
    <row r="9" spans="1:15" ht="14.45" x14ac:dyDescent="0.35">
      <c r="B9" s="12" t="s">
        <v>10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2" t="s">
        <v>23</v>
      </c>
      <c r="I9" s="12" t="s">
        <v>24</v>
      </c>
      <c r="J9" s="12" t="s">
        <v>25</v>
      </c>
      <c r="K9" s="12" t="s">
        <v>26</v>
      </c>
      <c r="L9" s="12" t="s">
        <v>27</v>
      </c>
      <c r="M9" s="12" t="s">
        <v>28</v>
      </c>
    </row>
    <row r="10" spans="1:15" ht="14.45" x14ac:dyDescent="0.35">
      <c r="A10" s="12" t="s">
        <v>13</v>
      </c>
      <c r="B10" s="13">
        <v>4657.16</v>
      </c>
      <c r="C10" s="13">
        <v>2888.03</v>
      </c>
      <c r="D10" s="13">
        <v>3665.52</v>
      </c>
      <c r="E10" s="13">
        <v>4935.55</v>
      </c>
      <c r="F10" s="13">
        <v>4260.41</v>
      </c>
      <c r="G10" s="13">
        <v>3690.5</v>
      </c>
      <c r="H10" s="13">
        <v>4479.67</v>
      </c>
      <c r="I10" s="13">
        <v>5598.49</v>
      </c>
      <c r="J10" s="13">
        <v>2520.7199999999998</v>
      </c>
      <c r="K10" s="13">
        <v>3850.62</v>
      </c>
      <c r="L10" s="13">
        <v>3514.79</v>
      </c>
      <c r="M10" s="13">
        <v>2211.89</v>
      </c>
    </row>
    <row r="11" spans="1:15" ht="14.45" x14ac:dyDescent="0.35">
      <c r="A11" s="12" t="s">
        <v>14</v>
      </c>
      <c r="B11" s="13">
        <v>7138.64</v>
      </c>
      <c r="C11" s="13">
        <v>3599.39</v>
      </c>
      <c r="D11" s="13">
        <v>5403.79</v>
      </c>
      <c r="E11" s="13">
        <v>4105.6000000000004</v>
      </c>
      <c r="F11" s="13">
        <v>1846.7</v>
      </c>
      <c r="G11" s="13">
        <v>4720.95</v>
      </c>
      <c r="H11" s="13">
        <v>5535.75</v>
      </c>
      <c r="I11" s="13">
        <v>3088.81</v>
      </c>
      <c r="J11" s="13">
        <v>5150.63</v>
      </c>
      <c r="K11" s="13">
        <v>4364.67</v>
      </c>
      <c r="L11" s="13">
        <v>2996.22</v>
      </c>
      <c r="M11" s="13">
        <v>6460.3</v>
      </c>
    </row>
    <row r="12" spans="1:15" ht="14.45" x14ac:dyDescent="0.35">
      <c r="A12" s="12" t="s">
        <v>15</v>
      </c>
      <c r="B12" s="13">
        <v>5656.88</v>
      </c>
      <c r="C12" s="13">
        <v>3453.98</v>
      </c>
      <c r="D12" s="13">
        <v>6040.36</v>
      </c>
      <c r="E12" s="13">
        <v>3838.63</v>
      </c>
      <c r="F12" s="13">
        <v>4853.1400000000003</v>
      </c>
      <c r="G12" s="13">
        <v>4612.1499999999996</v>
      </c>
      <c r="H12" s="13">
        <v>6901.23</v>
      </c>
      <c r="I12" s="13">
        <v>4026.99</v>
      </c>
      <c r="J12" s="13">
        <v>1854.99</v>
      </c>
      <c r="K12" s="13">
        <v>3390.03</v>
      </c>
      <c r="L12" s="13">
        <v>2439.91</v>
      </c>
      <c r="M12" s="13">
        <v>4505.12</v>
      </c>
    </row>
    <row r="13" spans="1:15" ht="14.45" x14ac:dyDescent="0.35">
      <c r="A13" s="12">
        <v>2015</v>
      </c>
      <c r="B13" s="13">
        <v>5671.59</v>
      </c>
      <c r="C13" s="13">
        <v>3671.95</v>
      </c>
      <c r="D13" s="13">
        <v>3484.23</v>
      </c>
      <c r="E13" s="13">
        <v>4573.33</v>
      </c>
      <c r="F13" s="13">
        <v>2123.25</v>
      </c>
      <c r="G13" s="13"/>
      <c r="H13" s="13"/>
      <c r="I13" s="13"/>
      <c r="J13" s="13"/>
      <c r="K13" s="13"/>
      <c r="L13" s="13"/>
      <c r="M13" s="13"/>
    </row>
    <row r="16" spans="1:15" ht="14.45" x14ac:dyDescent="0.35">
      <c r="B16" s="12" t="s">
        <v>10</v>
      </c>
      <c r="C16" s="12" t="s">
        <v>18</v>
      </c>
      <c r="D16" s="12" t="s">
        <v>19</v>
      </c>
      <c r="E16" s="12" t="s">
        <v>20</v>
      </c>
      <c r="F16" s="12" t="s">
        <v>21</v>
      </c>
      <c r="G16" s="12" t="s">
        <v>22</v>
      </c>
      <c r="H16" s="12" t="s">
        <v>23</v>
      </c>
      <c r="I16" s="12" t="s">
        <v>24</v>
      </c>
      <c r="J16" s="12" t="s">
        <v>25</v>
      </c>
      <c r="K16" s="12" t="s">
        <v>26</v>
      </c>
      <c r="L16" s="12" t="s">
        <v>27</v>
      </c>
      <c r="M16" s="12" t="s">
        <v>28</v>
      </c>
    </row>
    <row r="17" spans="1:13" ht="14.45" hidden="1" x14ac:dyDescent="0.35">
      <c r="A17" s="12" t="s">
        <v>13</v>
      </c>
      <c r="B17" s="13">
        <v>4657.16</v>
      </c>
      <c r="C17" s="13">
        <v>2888.03</v>
      </c>
      <c r="D17" s="13">
        <v>3665.52</v>
      </c>
      <c r="E17" s="13">
        <v>4935.55</v>
      </c>
      <c r="F17" s="13">
        <v>4260.41</v>
      </c>
      <c r="G17" s="13">
        <v>3690.5</v>
      </c>
      <c r="H17" s="13">
        <v>4479.67</v>
      </c>
      <c r="I17" s="13">
        <v>5598.49</v>
      </c>
      <c r="J17" s="13">
        <v>2520.7199999999998</v>
      </c>
      <c r="K17" s="13">
        <v>3850.62</v>
      </c>
      <c r="L17" s="13">
        <v>3514.79</v>
      </c>
      <c r="M17" s="13">
        <v>2211.89</v>
      </c>
    </row>
    <row r="18" spans="1:13" ht="14.45" hidden="1" x14ac:dyDescent="0.35">
      <c r="A18" s="12" t="s">
        <v>14</v>
      </c>
      <c r="B18" s="13">
        <v>7138.64</v>
      </c>
      <c r="C18" s="13">
        <v>3599.39</v>
      </c>
      <c r="D18" s="13">
        <v>5403.79</v>
      </c>
      <c r="E18" s="13">
        <v>4105.6000000000004</v>
      </c>
      <c r="F18" s="13">
        <v>1846.7</v>
      </c>
      <c r="G18" s="13">
        <v>4720.95</v>
      </c>
      <c r="H18" s="13">
        <v>5535.75</v>
      </c>
      <c r="I18" s="13">
        <v>3088.81</v>
      </c>
      <c r="J18" s="13">
        <v>5150.63</v>
      </c>
      <c r="K18" s="13">
        <v>4364.67</v>
      </c>
      <c r="L18" s="13">
        <v>2996.22</v>
      </c>
      <c r="M18" s="13">
        <v>6460.3</v>
      </c>
    </row>
    <row r="19" spans="1:13" ht="14.45" hidden="1" x14ac:dyDescent="0.35">
      <c r="A19" s="12" t="s">
        <v>15</v>
      </c>
      <c r="B19" s="13">
        <v>5656.88</v>
      </c>
      <c r="C19" s="13">
        <v>3453.98</v>
      </c>
      <c r="D19" s="13">
        <v>6040.36</v>
      </c>
      <c r="E19" s="13">
        <v>3838.63</v>
      </c>
      <c r="F19" s="13">
        <v>4853.1400000000003</v>
      </c>
      <c r="G19" s="13">
        <v>4612.1499999999996</v>
      </c>
      <c r="H19" s="13">
        <v>6901.23</v>
      </c>
      <c r="I19" s="13">
        <v>4026.99</v>
      </c>
      <c r="J19" s="13">
        <v>1854.99</v>
      </c>
      <c r="K19" s="13">
        <v>3390.03</v>
      </c>
      <c r="L19" s="13">
        <v>2439.91</v>
      </c>
      <c r="M19" s="13">
        <v>4505.12</v>
      </c>
    </row>
    <row r="20" spans="1:13" ht="14.45" x14ac:dyDescent="0.35">
      <c r="A20" s="12" t="s">
        <v>30</v>
      </c>
      <c r="B20" s="13">
        <v>4229.3900000000003</v>
      </c>
      <c r="C20" s="13">
        <v>4229.3900000000003</v>
      </c>
      <c r="D20" s="13">
        <v>4229.3900000000003</v>
      </c>
      <c r="E20" s="13">
        <v>4229.3900000000003</v>
      </c>
      <c r="F20" s="13">
        <v>4229.3900000000003</v>
      </c>
      <c r="G20" s="13">
        <v>4229.3900000000003</v>
      </c>
      <c r="H20" s="13">
        <v>4229.3900000000003</v>
      </c>
      <c r="I20" s="13">
        <v>4229.3900000000003</v>
      </c>
      <c r="J20" s="13">
        <v>4229.3900000000003</v>
      </c>
      <c r="K20" s="13">
        <v>4229.3900000000003</v>
      </c>
      <c r="L20" s="13">
        <v>4229.3900000000003</v>
      </c>
      <c r="M20" s="13">
        <v>4229.3900000000003</v>
      </c>
    </row>
    <row r="21" spans="1:13" ht="14.45" x14ac:dyDescent="0.35">
      <c r="A21" s="12" t="s">
        <v>31</v>
      </c>
      <c r="B21" s="13">
        <f>SUM(B17:B19)/3</f>
        <v>5817.56</v>
      </c>
      <c r="C21" s="13">
        <f t="shared" ref="C21:M21" si="1">SUM(C17:C19)/3</f>
        <v>3313.7999999999997</v>
      </c>
      <c r="D21" s="13">
        <f t="shared" si="1"/>
        <v>5036.5566666666664</v>
      </c>
      <c r="E21" s="13">
        <f t="shared" si="1"/>
        <v>4293.2600000000011</v>
      </c>
      <c r="F21" s="13">
        <f t="shared" si="1"/>
        <v>3653.4166666666665</v>
      </c>
      <c r="G21" s="13">
        <f t="shared" si="1"/>
        <v>4341.2</v>
      </c>
      <c r="H21" s="13">
        <f t="shared" si="1"/>
        <v>5638.8833333333341</v>
      </c>
      <c r="I21" s="13">
        <f t="shared" si="1"/>
        <v>4238.0966666666664</v>
      </c>
      <c r="J21" s="13">
        <f t="shared" si="1"/>
        <v>3175.4466666666667</v>
      </c>
      <c r="K21" s="13">
        <f t="shared" si="1"/>
        <v>3868.4400000000005</v>
      </c>
      <c r="L21" s="13">
        <f t="shared" si="1"/>
        <v>2983.64</v>
      </c>
      <c r="M21" s="13">
        <f t="shared" si="1"/>
        <v>4392.4366666666674</v>
      </c>
    </row>
    <row r="22" spans="1:13" ht="14.45" x14ac:dyDescent="0.35">
      <c r="A22" s="12">
        <v>2015</v>
      </c>
      <c r="B22" s="13">
        <v>5671.59</v>
      </c>
      <c r="C22" s="14">
        <v>3671.95</v>
      </c>
      <c r="D22" s="13">
        <v>3484.23</v>
      </c>
      <c r="E22" s="13">
        <v>4573.33</v>
      </c>
      <c r="F22" s="13">
        <v>2123.25</v>
      </c>
    </row>
  </sheetData>
  <pageMargins left="0.7" right="0.7" top="1.25" bottom="0.75" header="0.3" footer="0.3"/>
  <pageSetup scale="89" orientation="landscape" r:id="rId1"/>
  <headerFooter>
    <oddHeader>&amp;C&amp;"-,Bold"&amp;14Contributions
Historical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Contributions</vt:lpstr>
      <vt:lpstr>Contributions!Print_Area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Carmody</dc:creator>
  <cp:lastModifiedBy>Treasurer</cp:lastModifiedBy>
  <cp:lastPrinted>2016-03-08T03:08:36Z</cp:lastPrinted>
  <dcterms:created xsi:type="dcterms:W3CDTF">2016-01-12T23:45:14Z</dcterms:created>
  <dcterms:modified xsi:type="dcterms:W3CDTF">2016-03-08T03:09:15Z</dcterms:modified>
</cp:coreProperties>
</file>