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2574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Sheet1!$A$1:$AB$35</definedName>
  </definedNames>
  <calcPr calcId="145621"/>
</workbook>
</file>

<file path=xl/calcChain.xml><?xml version="1.0" encoding="utf-8"?>
<calcChain xmlns="http://schemas.openxmlformats.org/spreadsheetml/2006/main">
  <c r="AB35" i="1" l="1"/>
  <c r="AB34" i="1"/>
  <c r="AB33" i="1"/>
  <c r="AB32" i="1"/>
  <c r="AB31" i="1"/>
  <c r="AB30" i="1"/>
  <c r="AB29" i="1"/>
  <c r="AB28" i="1"/>
  <c r="AB27" i="1"/>
  <c r="AB26" i="1"/>
  <c r="AB22" i="1"/>
  <c r="AB21" i="1"/>
  <c r="AB20" i="1"/>
  <c r="AB19" i="1"/>
  <c r="AB18" i="1"/>
  <c r="AB17" i="1"/>
  <c r="AB16" i="1"/>
  <c r="AB15" i="1"/>
  <c r="AB14" i="1"/>
  <c r="AB12" i="1"/>
  <c r="AA29" i="1"/>
  <c r="AA34" i="1" s="1"/>
  <c r="Z29" i="1"/>
  <c r="Z34" i="1" s="1"/>
  <c r="AA18" i="1"/>
  <c r="AA22" i="1" s="1"/>
  <c r="AA35" i="1" s="1"/>
  <c r="Z18" i="1"/>
  <c r="Z22" i="1" s="1"/>
  <c r="Z35" i="1" s="1"/>
  <c r="AA7" i="1"/>
  <c r="AA9" i="1" s="1"/>
  <c r="Z7" i="1"/>
  <c r="Z9" i="1" s="1"/>
  <c r="X29" i="1" l="1"/>
  <c r="X34" i="1" s="1"/>
  <c r="W29" i="1"/>
  <c r="V29" i="1"/>
  <c r="U29" i="1"/>
  <c r="T29" i="1"/>
  <c r="S29" i="1"/>
  <c r="R29" i="1"/>
  <c r="F29" i="1"/>
  <c r="E29" i="1"/>
  <c r="X22" i="1"/>
  <c r="Y29" i="1" l="1"/>
  <c r="Y34" i="1" s="1"/>
  <c r="Y18" i="1"/>
  <c r="Y22" i="1" s="1"/>
  <c r="Y35" i="1" s="1"/>
  <c r="Y7" i="1"/>
  <c r="Y9" i="1" s="1"/>
  <c r="X7" i="1" l="1"/>
  <c r="X9" i="1" s="1"/>
  <c r="X35" i="1" l="1"/>
  <c r="W34" i="1"/>
  <c r="W18" i="1"/>
  <c r="W22" i="1" s="1"/>
  <c r="W7" i="1"/>
  <c r="W9" i="1" s="1"/>
  <c r="W35" i="1" l="1"/>
  <c r="V7" i="1"/>
  <c r="V9" i="1" s="1"/>
  <c r="U7" i="1"/>
  <c r="U9" i="1" s="1"/>
  <c r="V34" i="1"/>
  <c r="V18" i="1"/>
  <c r="V22" i="1" s="1"/>
  <c r="V35" i="1" l="1"/>
  <c r="U34" i="1"/>
  <c r="U18" i="1"/>
  <c r="U22" i="1" s="1"/>
  <c r="U35" i="1" l="1"/>
  <c r="T7" i="1"/>
  <c r="T34" i="1" l="1"/>
  <c r="T18" i="1"/>
  <c r="T22" i="1" s="1"/>
  <c r="T35" i="1" l="1"/>
  <c r="S18" i="1"/>
  <c r="S22" i="1" s="1"/>
  <c r="S34" i="1"/>
  <c r="S7" i="1"/>
  <c r="S35" i="1" l="1"/>
  <c r="R18" i="1"/>
  <c r="R22" i="1" s="1"/>
  <c r="F34" i="1" l="1"/>
  <c r="R34" i="1"/>
  <c r="R7" i="1"/>
  <c r="R35" i="1" l="1"/>
  <c r="E34" i="1"/>
  <c r="F18" i="1"/>
  <c r="F22" i="1" s="1"/>
  <c r="E18" i="1"/>
  <c r="E22" i="1" l="1"/>
  <c r="G22" i="1" s="1"/>
  <c r="F35" i="1" l="1"/>
  <c r="E35" i="1"/>
  <c r="F7" i="1"/>
  <c r="E7" i="1"/>
</calcChain>
</file>

<file path=xl/comments1.xml><?xml version="1.0" encoding="utf-8"?>
<comments xmlns="http://schemas.openxmlformats.org/spreadsheetml/2006/main">
  <authors>
    <author>Bill W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Bill W: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<sst xmlns="http://schemas.openxmlformats.org/spreadsheetml/2006/main" count="51" uniqueCount="44">
  <si>
    <t>ASSETS</t>
  </si>
  <si>
    <t>Petty Cash</t>
  </si>
  <si>
    <t>Total Checking/Savings/Cash</t>
  </si>
  <si>
    <t>2014 Home Group Day</t>
  </si>
  <si>
    <t>Activities</t>
  </si>
  <si>
    <t xml:space="preserve"> 2014 Founders Day</t>
  </si>
  <si>
    <t xml:space="preserve"> 2014 Home Group Day</t>
  </si>
  <si>
    <t>Donations</t>
  </si>
  <si>
    <t>Travel and Meetings</t>
  </si>
  <si>
    <t>Book Bank Purchases</t>
  </si>
  <si>
    <t>Payroll Expenses</t>
  </si>
  <si>
    <t>Operations</t>
  </si>
  <si>
    <t>2014 Founders Day</t>
  </si>
  <si>
    <t>Intergroup Activities</t>
  </si>
  <si>
    <t>TOTAL INCOME</t>
  </si>
  <si>
    <t>Mar 2014</t>
  </si>
  <si>
    <t>Apr 2014</t>
  </si>
  <si>
    <t>Interest Income</t>
  </si>
  <si>
    <t>Book Bank Sales</t>
  </si>
  <si>
    <t>May 2014</t>
  </si>
  <si>
    <t>June 2014</t>
  </si>
  <si>
    <t>July 2014</t>
  </si>
  <si>
    <t>Aug 2014</t>
  </si>
  <si>
    <t>Sept 2014</t>
  </si>
  <si>
    <t>Oct 2014</t>
  </si>
  <si>
    <t>Checking/Savings/Cash</t>
  </si>
  <si>
    <t>TOTAL EXPENSES</t>
  </si>
  <si>
    <t>YTD TOTAL</t>
  </si>
  <si>
    <t>Total - Activities Expense</t>
  </si>
  <si>
    <t>Other Activities Income</t>
  </si>
  <si>
    <t>Total -  Intergroup Activities Income</t>
  </si>
  <si>
    <t>INCOME REPORT</t>
  </si>
  <si>
    <t>EXPENSE REPORT</t>
  </si>
  <si>
    <t>Other Income</t>
  </si>
  <si>
    <t>Inventory Assets</t>
  </si>
  <si>
    <t>TOTAL ASSETS</t>
  </si>
  <si>
    <t>OIG  Checking Acct</t>
  </si>
  <si>
    <t>OIG Savings Acct</t>
  </si>
  <si>
    <t>Nov 2014</t>
  </si>
  <si>
    <t>NET INCOME</t>
  </si>
  <si>
    <t>Dec 2014</t>
  </si>
  <si>
    <t>2014 IG Dinner &amp; Meeting</t>
  </si>
  <si>
    <t>Jan 2015</t>
  </si>
  <si>
    <t>Feb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</si>
</sst>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65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0" fontId="8" fillId="0" borderId="4" xfId="0" applyFont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5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165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/>
    <xf numFmtId="0" fontId="0" fillId="0" borderId="0" xfId="0" applyAlignment="1"/>
    <xf numFmtId="49" fontId="5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165" fontId="0" fillId="2" borderId="0" xfId="0" applyNumberFormat="1" applyFill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165" fontId="13" fillId="2" borderId="0" xfId="0" applyNumberFormat="1" applyFont="1" applyFill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left"/>
    </xf>
    <xf numFmtId="165" fontId="2" fillId="0" borderId="5" xfId="0" applyNumberFormat="1" applyFont="1" applyBorder="1" applyAlignment="1">
      <alignment horizontal="left"/>
    </xf>
    <xf numFmtId="165" fontId="2" fillId="0" borderId="5" xfId="0" applyNumberFormat="1" applyFont="1" applyFill="1" applyBorder="1" applyAlignment="1">
      <alignment horizontal="left"/>
    </xf>
    <xf numFmtId="165" fontId="2" fillId="2" borderId="5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3"/>
  <sheetViews>
    <sheetView tabSelected="1" view="pageLayout" zoomScaleNormal="100" workbookViewId="0">
      <selection activeCell="S24" sqref="S24"/>
    </sheetView>
  </sheetViews>
  <sheetFormatPr defaultRowHeight="15" outlineLevelRow="3" x14ac:dyDescent="0.25"/>
  <cols>
    <col min="1" max="1" width="6.7109375" style="1" customWidth="1"/>
    <col min="2" max="2" width="7.42578125" style="1" customWidth="1"/>
    <col min="3" max="4" width="4.7109375" style="1" customWidth="1"/>
    <col min="5" max="5" width="8.42578125" style="1" customWidth="1"/>
    <col min="6" max="6" width="8.42578125" style="12" customWidth="1"/>
    <col min="7" max="7" width="0" style="1" hidden="1" customWidth="1"/>
    <col min="8" max="10" width="0" style="12" hidden="1" customWidth="1"/>
    <col min="11" max="11" width="7.7109375" style="12" hidden="1" customWidth="1"/>
    <col min="12" max="12" width="8.85546875" style="12" hidden="1" customWidth="1"/>
    <col min="13" max="17" width="0" style="1" hidden="1" customWidth="1"/>
    <col min="18" max="19" width="8.42578125" style="43" customWidth="1"/>
    <col min="20" max="20" width="8.42578125" style="51" customWidth="1"/>
    <col min="21" max="21" width="8.42578125" style="46" customWidth="1"/>
    <col min="22" max="22" width="8.5703125" style="1" customWidth="1"/>
    <col min="23" max="23" width="8.42578125" style="67" customWidth="1"/>
    <col min="24" max="24" width="8.85546875" style="1" customWidth="1"/>
    <col min="25" max="25" width="8.42578125" style="77" customWidth="1"/>
    <col min="26" max="27" width="8.42578125" style="94" customWidth="1"/>
    <col min="28" max="28" width="8.42578125" style="1" customWidth="1"/>
    <col min="29" max="16384" width="9.140625" style="1"/>
  </cols>
  <sheetData>
    <row r="1" spans="1:29" x14ac:dyDescent="0.25">
      <c r="A1" s="2"/>
      <c r="B1" s="2"/>
      <c r="C1" s="2"/>
      <c r="D1" s="2"/>
      <c r="E1" s="68" t="s">
        <v>15</v>
      </c>
      <c r="F1" s="69" t="s">
        <v>16</v>
      </c>
      <c r="G1" s="64" t="s">
        <v>19</v>
      </c>
      <c r="H1" s="70" t="s">
        <v>20</v>
      </c>
      <c r="I1" s="71" t="s">
        <v>21</v>
      </c>
      <c r="J1" s="71" t="s">
        <v>22</v>
      </c>
      <c r="K1" s="71" t="s">
        <v>23</v>
      </c>
      <c r="L1" s="71" t="s">
        <v>24</v>
      </c>
      <c r="M1" s="36"/>
      <c r="N1" s="36"/>
      <c r="O1" s="36"/>
      <c r="P1" s="36"/>
      <c r="Q1" s="36"/>
      <c r="R1" s="72" t="s">
        <v>19</v>
      </c>
      <c r="S1" s="72" t="s">
        <v>20</v>
      </c>
      <c r="T1" s="73" t="s">
        <v>21</v>
      </c>
      <c r="U1" s="73" t="s">
        <v>22</v>
      </c>
      <c r="V1" s="64" t="s">
        <v>23</v>
      </c>
      <c r="W1" s="64" t="s">
        <v>24</v>
      </c>
      <c r="X1" s="73" t="s">
        <v>38</v>
      </c>
      <c r="Y1" s="73" t="s">
        <v>40</v>
      </c>
      <c r="Z1" s="98" t="s">
        <v>42</v>
      </c>
      <c r="AA1" s="68" t="s">
        <v>43</v>
      </c>
    </row>
    <row r="2" spans="1:29" ht="12.95" customHeight="1" outlineLevel="1" x14ac:dyDescent="0.25">
      <c r="A2" s="2" t="s">
        <v>0</v>
      </c>
      <c r="B2" s="2"/>
      <c r="C2" s="2"/>
      <c r="D2" s="2"/>
      <c r="E2" s="5"/>
      <c r="F2" s="42"/>
      <c r="G2" s="6"/>
      <c r="H2" s="7"/>
      <c r="I2" s="8"/>
      <c r="J2" s="8"/>
      <c r="K2" s="8"/>
      <c r="L2" s="8"/>
      <c r="T2" s="46"/>
      <c r="U2" s="54"/>
      <c r="X2" s="46"/>
      <c r="Y2" s="46"/>
      <c r="Z2" s="99"/>
      <c r="AA2" s="5"/>
    </row>
    <row r="3" spans="1:29" ht="15" customHeight="1" outlineLevel="3" x14ac:dyDescent="0.25">
      <c r="A3" s="9" t="s">
        <v>25</v>
      </c>
      <c r="B3" s="2"/>
      <c r="C3" s="2"/>
      <c r="D3" s="2"/>
      <c r="E3" s="5"/>
      <c r="F3" s="42"/>
      <c r="G3" s="10"/>
      <c r="H3" s="11"/>
      <c r="T3" s="46"/>
      <c r="U3" s="54"/>
      <c r="X3" s="46"/>
      <c r="Y3" s="46"/>
      <c r="Z3" s="99"/>
      <c r="AA3" s="5"/>
    </row>
    <row r="4" spans="1:29" ht="15" customHeight="1" outlineLevel="3" x14ac:dyDescent="0.25">
      <c r="B4" s="9" t="s">
        <v>36</v>
      </c>
      <c r="E4" s="13">
        <v>13956.8</v>
      </c>
      <c r="F4" s="15">
        <v>12436.39</v>
      </c>
      <c r="G4" s="10"/>
      <c r="H4" s="11"/>
      <c r="R4" s="44">
        <v>15487.63</v>
      </c>
      <c r="S4" s="44">
        <v>12722.46</v>
      </c>
      <c r="T4" s="47">
        <v>13518.71</v>
      </c>
      <c r="U4" s="47">
        <v>11203.72</v>
      </c>
      <c r="V4" s="44">
        <v>7425.94</v>
      </c>
      <c r="W4" s="44">
        <v>4255.75</v>
      </c>
      <c r="X4" s="47">
        <v>3863.56</v>
      </c>
      <c r="Y4" s="47">
        <v>6232.65</v>
      </c>
      <c r="Z4" s="100">
        <v>6843.42</v>
      </c>
      <c r="AA4" s="13">
        <v>7302.98</v>
      </c>
    </row>
    <row r="5" spans="1:29" ht="15" customHeight="1" outlineLevel="3" x14ac:dyDescent="0.25">
      <c r="A5" s="9"/>
      <c r="B5" s="9" t="s">
        <v>37</v>
      </c>
      <c r="C5" s="9"/>
      <c r="D5" s="9"/>
      <c r="E5" s="13">
        <v>7601.43</v>
      </c>
      <c r="F5" s="15">
        <v>7601.5</v>
      </c>
      <c r="G5" s="10"/>
      <c r="H5" s="11"/>
      <c r="R5" s="44">
        <v>7601.59</v>
      </c>
      <c r="S5" s="44">
        <v>7601.68</v>
      </c>
      <c r="T5" s="47">
        <v>7601.77</v>
      </c>
      <c r="U5" s="47">
        <v>7601.87</v>
      </c>
      <c r="V5" s="44">
        <v>7601.97</v>
      </c>
      <c r="W5" s="44">
        <v>7602.07</v>
      </c>
      <c r="X5" s="47">
        <v>7602.17</v>
      </c>
      <c r="Y5" s="47">
        <v>4000.17</v>
      </c>
      <c r="Z5" s="100">
        <v>4000.17</v>
      </c>
      <c r="AA5" s="13">
        <v>4000.2</v>
      </c>
    </row>
    <row r="6" spans="1:29" ht="15" customHeight="1" outlineLevel="3" x14ac:dyDescent="0.25">
      <c r="A6" s="9"/>
      <c r="B6" s="9" t="s">
        <v>1</v>
      </c>
      <c r="C6" s="2"/>
      <c r="D6" s="2"/>
      <c r="E6" s="13">
        <v>115</v>
      </c>
      <c r="F6" s="15">
        <v>0</v>
      </c>
      <c r="G6" s="10"/>
      <c r="H6" s="11"/>
      <c r="R6" s="45">
        <v>150</v>
      </c>
      <c r="S6" s="45">
        <v>150</v>
      </c>
      <c r="T6" s="47">
        <v>150</v>
      </c>
      <c r="U6" s="47">
        <v>150</v>
      </c>
      <c r="V6" s="44">
        <v>150</v>
      </c>
      <c r="W6" s="44">
        <v>150</v>
      </c>
      <c r="X6" s="47">
        <v>150</v>
      </c>
      <c r="Y6" s="47">
        <v>150</v>
      </c>
      <c r="Z6" s="100">
        <v>150</v>
      </c>
      <c r="AA6" s="13">
        <v>115</v>
      </c>
    </row>
    <row r="7" spans="1:29" s="14" customFormat="1" ht="15" customHeight="1" outlineLevel="2" x14ac:dyDescent="0.25">
      <c r="A7" s="80" t="s">
        <v>2</v>
      </c>
      <c r="C7" s="81"/>
      <c r="D7" s="81"/>
      <c r="E7" s="15">
        <f>ROUND(SUM(E3:E6),5)</f>
        <v>21673.23</v>
      </c>
      <c r="F7" s="15">
        <f>ROUND(SUM(F3:F6),5)</f>
        <v>20037.89</v>
      </c>
      <c r="G7" s="16"/>
      <c r="H7" s="17"/>
      <c r="I7" s="18"/>
      <c r="J7" s="18"/>
      <c r="K7" s="18"/>
      <c r="L7" s="18"/>
      <c r="R7" s="45">
        <f>SUM(R4:R6)</f>
        <v>23239.22</v>
      </c>
      <c r="S7" s="45">
        <f>SUM(S4:S6)</f>
        <v>20474.14</v>
      </c>
      <c r="T7" s="48">
        <f>SUM(T4:T6)</f>
        <v>21270.48</v>
      </c>
      <c r="U7" s="48">
        <f>SUM(U4:U6)</f>
        <v>18955.59</v>
      </c>
      <c r="V7" s="45">
        <f>SUM(V4:V6)</f>
        <v>15177.91</v>
      </c>
      <c r="W7" s="45">
        <f>SUM(W4:W6)</f>
        <v>12007.82</v>
      </c>
      <c r="X7" s="48">
        <f>SUM(X4:X6)</f>
        <v>11615.73</v>
      </c>
      <c r="Y7" s="48">
        <f>SUM(Y4:Y6)</f>
        <v>10382.82</v>
      </c>
      <c r="Z7" s="101">
        <f>SUM(Z4:Z6)</f>
        <v>10993.59</v>
      </c>
      <c r="AA7" s="15">
        <f>ROUND(SUM(AA3:AA6),5)</f>
        <v>11418.18</v>
      </c>
    </row>
    <row r="8" spans="1:29" s="14" customFormat="1" ht="15" customHeight="1" outlineLevel="2" x14ac:dyDescent="0.25">
      <c r="A8" s="95" t="s">
        <v>34</v>
      </c>
      <c r="B8" s="96"/>
      <c r="C8" s="96"/>
      <c r="D8" s="96"/>
      <c r="E8" s="15"/>
      <c r="F8" s="15"/>
      <c r="G8" s="16"/>
      <c r="H8" s="17"/>
      <c r="I8" s="18"/>
      <c r="J8" s="18"/>
      <c r="K8" s="18"/>
      <c r="L8" s="18"/>
      <c r="R8" s="45"/>
      <c r="S8" s="45"/>
      <c r="T8" s="48"/>
      <c r="U8" s="48">
        <v>9118.4</v>
      </c>
      <c r="V8" s="45">
        <v>15939.9</v>
      </c>
      <c r="W8" s="45">
        <v>18240.5</v>
      </c>
      <c r="X8" s="48">
        <v>16840</v>
      </c>
      <c r="Y8" s="48">
        <v>15310</v>
      </c>
      <c r="Z8" s="101">
        <v>12892.25</v>
      </c>
      <c r="AA8" s="15">
        <v>12760.46</v>
      </c>
    </row>
    <row r="9" spans="1:29" ht="15" customHeight="1" x14ac:dyDescent="0.25">
      <c r="A9" s="55" t="s">
        <v>35</v>
      </c>
      <c r="B9" s="55"/>
      <c r="C9" s="55"/>
      <c r="D9" s="55"/>
      <c r="E9" s="57"/>
      <c r="F9" s="57"/>
      <c r="G9" s="58"/>
      <c r="H9" s="59"/>
      <c r="I9" s="60"/>
      <c r="J9" s="60"/>
      <c r="K9" s="60"/>
      <c r="L9" s="60"/>
      <c r="M9" s="61"/>
      <c r="N9" s="61"/>
      <c r="O9" s="61"/>
      <c r="P9" s="61"/>
      <c r="Q9" s="61"/>
      <c r="R9" s="62"/>
      <c r="S9" s="62"/>
      <c r="T9" s="63"/>
      <c r="U9" s="65">
        <f>SUM(U7:U8)</f>
        <v>28073.989999999998</v>
      </c>
      <c r="V9" s="66">
        <f>SUM(V7:V8)</f>
        <v>31117.809999999998</v>
      </c>
      <c r="W9" s="66">
        <f>SUM(W7:W8)</f>
        <v>30248.32</v>
      </c>
      <c r="X9" s="66">
        <f>SUM(X7:X8)</f>
        <v>28455.73</v>
      </c>
      <c r="Y9" s="66">
        <f>SUM(Y7:Y8)</f>
        <v>25692.82</v>
      </c>
      <c r="Z9" s="102">
        <f>SUM(Z7:Z8)</f>
        <v>23885.84</v>
      </c>
      <c r="AA9" s="57">
        <f>SUM(AA7:AA8)</f>
        <v>24178.639999999999</v>
      </c>
      <c r="AB9" s="14"/>
      <c r="AC9" s="14"/>
    </row>
    <row r="10" spans="1:29" s="56" customFormat="1" ht="15" customHeight="1" x14ac:dyDescent="0.25">
      <c r="A10" s="2"/>
      <c r="B10" s="2"/>
      <c r="C10" s="2"/>
      <c r="D10" s="2"/>
      <c r="E10" s="13"/>
      <c r="F10" s="15"/>
      <c r="G10" s="10"/>
      <c r="H10" s="11"/>
      <c r="I10" s="12"/>
      <c r="J10" s="12"/>
      <c r="K10" s="12"/>
      <c r="L10" s="12"/>
      <c r="R10" s="43"/>
      <c r="S10" s="43"/>
      <c r="T10" s="46"/>
      <c r="U10" s="46"/>
      <c r="V10" s="44"/>
      <c r="W10" s="44"/>
      <c r="X10" s="44"/>
      <c r="Y10" s="44"/>
      <c r="Z10" s="100"/>
      <c r="AA10" s="13"/>
      <c r="AB10" s="89" t="s">
        <v>27</v>
      </c>
      <c r="AC10" s="14"/>
    </row>
    <row r="11" spans="1:29" x14ac:dyDescent="0.25">
      <c r="A11" s="2" t="s">
        <v>31</v>
      </c>
      <c r="B11" s="2"/>
      <c r="C11" s="2"/>
      <c r="D11" s="2"/>
      <c r="E11" s="5"/>
      <c r="F11" s="42"/>
      <c r="H11" s="20"/>
      <c r="T11" s="46"/>
      <c r="V11" s="44"/>
      <c r="W11" s="44"/>
      <c r="X11" s="44"/>
      <c r="Y11" s="44"/>
      <c r="Z11" s="99"/>
      <c r="AA11" s="5"/>
      <c r="AB11" s="88"/>
      <c r="AC11" s="14"/>
    </row>
    <row r="12" spans="1:29" x14ac:dyDescent="0.25">
      <c r="A12" s="9" t="s">
        <v>7</v>
      </c>
      <c r="B12" s="9"/>
      <c r="C12" s="2"/>
      <c r="E12" s="13">
        <v>6040.36</v>
      </c>
      <c r="F12" s="15">
        <v>3838.63</v>
      </c>
      <c r="G12" s="21"/>
      <c r="R12" s="44">
        <v>4853.1400000000003</v>
      </c>
      <c r="S12" s="44">
        <v>4612.1499999999996</v>
      </c>
      <c r="T12" s="47">
        <v>6901.23</v>
      </c>
      <c r="U12" s="47">
        <v>4026.99</v>
      </c>
      <c r="V12" s="44">
        <v>1854.99</v>
      </c>
      <c r="W12" s="44">
        <v>3390.03</v>
      </c>
      <c r="X12" s="44">
        <v>2439.91</v>
      </c>
      <c r="Y12" s="44">
        <v>4505.12</v>
      </c>
      <c r="Z12" s="100">
        <v>5671.59</v>
      </c>
      <c r="AA12" s="13">
        <v>3671.95</v>
      </c>
      <c r="AB12" s="91">
        <f>SUM(Z12:AA12)</f>
        <v>9343.5400000000009</v>
      </c>
      <c r="AC12" s="14"/>
    </row>
    <row r="13" spans="1:29" x14ac:dyDescent="0.25">
      <c r="A13" s="9" t="s">
        <v>13</v>
      </c>
      <c r="B13" s="9"/>
      <c r="C13" s="2"/>
      <c r="E13" s="13"/>
      <c r="F13" s="15"/>
      <c r="G13" s="21"/>
      <c r="R13" s="44"/>
      <c r="S13" s="44"/>
      <c r="T13" s="46"/>
      <c r="V13" s="44"/>
      <c r="W13" s="44"/>
      <c r="X13" s="44"/>
      <c r="Y13" s="44"/>
      <c r="Z13" s="100"/>
      <c r="AA13" s="13"/>
      <c r="AB13" s="92"/>
      <c r="AC13" s="14"/>
    </row>
    <row r="14" spans="1:29" x14ac:dyDescent="0.25">
      <c r="A14" s="9"/>
      <c r="B14" s="10" t="s">
        <v>6</v>
      </c>
      <c r="C14" s="2"/>
      <c r="E14" s="13">
        <v>1630.86</v>
      </c>
      <c r="F14" s="15">
        <v>0</v>
      </c>
      <c r="G14" s="21"/>
      <c r="R14" s="44">
        <v>0</v>
      </c>
      <c r="S14" s="44">
        <v>0</v>
      </c>
      <c r="T14" s="47">
        <v>0</v>
      </c>
      <c r="U14" s="47">
        <v>0</v>
      </c>
      <c r="V14" s="44">
        <v>0</v>
      </c>
      <c r="W14" s="44">
        <v>0</v>
      </c>
      <c r="X14" s="44">
        <v>0</v>
      </c>
      <c r="Y14" s="44">
        <v>0</v>
      </c>
      <c r="Z14" s="100">
        <v>0</v>
      </c>
      <c r="AA14" s="13">
        <v>0</v>
      </c>
      <c r="AB14" s="91">
        <f>SUM(Z14:AA14)</f>
        <v>0</v>
      </c>
      <c r="AC14" s="14"/>
    </row>
    <row r="15" spans="1:29" x14ac:dyDescent="0.25">
      <c r="A15" s="9"/>
      <c r="B15" s="10" t="s">
        <v>5</v>
      </c>
      <c r="C15" s="2"/>
      <c r="E15" s="13">
        <v>1425</v>
      </c>
      <c r="F15" s="15">
        <v>1315.7</v>
      </c>
      <c r="G15" s="21"/>
      <c r="R15" s="45">
        <v>287.60000000000002</v>
      </c>
      <c r="S15" s="45">
        <v>2262.52</v>
      </c>
      <c r="T15" s="47">
        <v>114</v>
      </c>
      <c r="U15" s="47">
        <v>200</v>
      </c>
      <c r="V15" s="44">
        <v>91.5</v>
      </c>
      <c r="W15" s="44">
        <v>0</v>
      </c>
      <c r="X15" s="44">
        <v>0</v>
      </c>
      <c r="Y15" s="44">
        <v>0</v>
      </c>
      <c r="Z15" s="100">
        <v>0</v>
      </c>
      <c r="AA15" s="13">
        <v>0</v>
      </c>
      <c r="AB15" s="91">
        <f t="shared" ref="AB15:AB22" si="0">SUM(Z15:AA15)</f>
        <v>0</v>
      </c>
      <c r="AC15" s="14"/>
    </row>
    <row r="16" spans="1:29" x14ac:dyDescent="0.25">
      <c r="A16" s="9"/>
      <c r="B16" s="78" t="s">
        <v>41</v>
      </c>
      <c r="C16" s="79"/>
      <c r="D16" s="79"/>
      <c r="E16" s="13">
        <v>0</v>
      </c>
      <c r="F16" s="15">
        <v>0</v>
      </c>
      <c r="G16" s="21"/>
      <c r="M16" s="77"/>
      <c r="N16" s="77"/>
      <c r="O16" s="77"/>
      <c r="P16" s="77"/>
      <c r="Q16" s="77"/>
      <c r="R16" s="45">
        <v>0</v>
      </c>
      <c r="S16" s="45">
        <v>0</v>
      </c>
      <c r="T16" s="47">
        <v>0</v>
      </c>
      <c r="U16" s="47">
        <v>0</v>
      </c>
      <c r="V16" s="44">
        <v>0</v>
      </c>
      <c r="W16" s="44">
        <v>0</v>
      </c>
      <c r="X16" s="44">
        <v>0</v>
      </c>
      <c r="Y16" s="44">
        <v>362.53</v>
      </c>
      <c r="Z16" s="100">
        <v>0</v>
      </c>
      <c r="AA16" s="13">
        <v>0</v>
      </c>
      <c r="AB16" s="91">
        <f t="shared" si="0"/>
        <v>0</v>
      </c>
      <c r="AC16" s="14"/>
    </row>
    <row r="17" spans="1:29" s="77" customFormat="1" x14ac:dyDescent="0.25">
      <c r="A17" s="9"/>
      <c r="B17" s="10" t="s">
        <v>29</v>
      </c>
      <c r="C17" s="2"/>
      <c r="D17" s="1"/>
      <c r="E17" s="13">
        <v>20</v>
      </c>
      <c r="F17" s="15">
        <v>0</v>
      </c>
      <c r="G17" s="21"/>
      <c r="H17" s="12"/>
      <c r="I17" s="12"/>
      <c r="J17" s="12"/>
      <c r="K17" s="12"/>
      <c r="L17" s="12"/>
      <c r="M17" s="1"/>
      <c r="N17" s="1"/>
      <c r="O17" s="1"/>
      <c r="P17" s="1"/>
      <c r="Q17" s="1"/>
      <c r="R17" s="44">
        <v>21.75</v>
      </c>
      <c r="S17" s="44">
        <v>0</v>
      </c>
      <c r="T17" s="47">
        <v>0</v>
      </c>
      <c r="U17" s="47">
        <v>200</v>
      </c>
      <c r="V17" s="44">
        <v>0</v>
      </c>
      <c r="W17" s="44">
        <v>0</v>
      </c>
      <c r="X17" s="44">
        <v>0</v>
      </c>
      <c r="Y17" s="44">
        <v>0</v>
      </c>
      <c r="Z17" s="100">
        <v>0</v>
      </c>
      <c r="AA17" s="13">
        <v>0</v>
      </c>
      <c r="AB17" s="91">
        <f t="shared" si="0"/>
        <v>0</v>
      </c>
      <c r="AC17" s="14"/>
    </row>
    <row r="18" spans="1:29" s="22" customFormat="1" x14ac:dyDescent="0.25">
      <c r="A18" s="80" t="s">
        <v>30</v>
      </c>
      <c r="B18" s="14"/>
      <c r="C18" s="81"/>
      <c r="D18" s="14"/>
      <c r="E18" s="15">
        <f>SUM(E14:E17)</f>
        <v>3075.8599999999997</v>
      </c>
      <c r="F18" s="15">
        <f>SUM(F14:F17)</f>
        <v>1315.7</v>
      </c>
      <c r="G18" s="93"/>
      <c r="H18" s="18"/>
      <c r="I18" s="18"/>
      <c r="J18" s="18"/>
      <c r="K18" s="18"/>
      <c r="L18" s="18"/>
      <c r="M18" s="14"/>
      <c r="N18" s="14"/>
      <c r="O18" s="14"/>
      <c r="P18" s="14"/>
      <c r="Q18" s="14"/>
      <c r="R18" s="45">
        <f>SUM(R13:R17)</f>
        <v>309.35000000000002</v>
      </c>
      <c r="S18" s="45">
        <f>SUM(S14:S17)</f>
        <v>2262.52</v>
      </c>
      <c r="T18" s="48">
        <f>SUM(T14:T17)</f>
        <v>114</v>
      </c>
      <c r="U18" s="48">
        <f>SUM(U14:U17)</f>
        <v>400</v>
      </c>
      <c r="V18" s="45">
        <f>SUM(V14:V17)</f>
        <v>91.5</v>
      </c>
      <c r="W18" s="45">
        <f>SUM(W14:W17)</f>
        <v>0</v>
      </c>
      <c r="X18" s="45">
        <v>0</v>
      </c>
      <c r="Y18" s="45">
        <f>SUM(Y14:Y17)</f>
        <v>362.53</v>
      </c>
      <c r="Z18" s="101">
        <f>SUM(Z14:Z17)</f>
        <v>0</v>
      </c>
      <c r="AA18" s="15">
        <f>SUM(AA14:AA17)</f>
        <v>0</v>
      </c>
      <c r="AB18" s="91">
        <f t="shared" si="0"/>
        <v>0</v>
      </c>
      <c r="AC18" s="14"/>
    </row>
    <row r="19" spans="1:29" x14ac:dyDescent="0.25">
      <c r="A19" s="9" t="s">
        <v>17</v>
      </c>
      <c r="B19" s="9"/>
      <c r="C19" s="2"/>
      <c r="E19" s="13">
        <v>0.24</v>
      </c>
      <c r="F19" s="15">
        <v>0.25</v>
      </c>
      <c r="G19" s="21"/>
      <c r="R19" s="45">
        <v>0.21</v>
      </c>
      <c r="S19" s="45">
        <v>0.22</v>
      </c>
      <c r="T19" s="47">
        <v>0.2</v>
      </c>
      <c r="U19" s="47">
        <v>0.18</v>
      </c>
      <c r="V19" s="44">
        <v>0.16</v>
      </c>
      <c r="W19" s="44">
        <v>0.15</v>
      </c>
      <c r="X19" s="44">
        <v>0.14000000000000001</v>
      </c>
      <c r="Y19" s="44">
        <v>0.1</v>
      </c>
      <c r="Z19" s="100">
        <v>0.03</v>
      </c>
      <c r="AA19" s="13">
        <v>0.03</v>
      </c>
      <c r="AB19" s="91">
        <f t="shared" si="0"/>
        <v>0.06</v>
      </c>
      <c r="AC19" s="14"/>
    </row>
    <row r="20" spans="1:29" x14ac:dyDescent="0.25">
      <c r="A20" s="9" t="s">
        <v>18</v>
      </c>
      <c r="B20" s="9"/>
      <c r="C20" s="2"/>
      <c r="E20" s="13">
        <v>2206.5500000000002</v>
      </c>
      <c r="F20" s="15">
        <v>3209.95</v>
      </c>
      <c r="G20" s="21"/>
      <c r="R20" s="44">
        <v>2941.4</v>
      </c>
      <c r="S20" s="44">
        <v>2579.1</v>
      </c>
      <c r="T20" s="47">
        <v>2036.25</v>
      </c>
      <c r="U20" s="47">
        <v>1776.15</v>
      </c>
      <c r="V20" s="44">
        <v>1399.4</v>
      </c>
      <c r="W20" s="44">
        <v>1881.15</v>
      </c>
      <c r="X20" s="44">
        <v>1605.85</v>
      </c>
      <c r="Y20" s="44">
        <v>1385</v>
      </c>
      <c r="Z20" s="100">
        <v>1441.67</v>
      </c>
      <c r="AA20" s="13">
        <v>1742.05</v>
      </c>
      <c r="AB20" s="91">
        <f t="shared" si="0"/>
        <v>3183.7200000000003</v>
      </c>
      <c r="AC20" s="14"/>
    </row>
    <row r="21" spans="1:29" x14ac:dyDescent="0.25">
      <c r="A21" s="9" t="s">
        <v>33</v>
      </c>
      <c r="B21" s="9"/>
      <c r="C21" s="2"/>
      <c r="E21" s="13">
        <v>0</v>
      </c>
      <c r="F21" s="15">
        <v>0</v>
      </c>
      <c r="G21" s="21"/>
      <c r="R21" s="44">
        <v>0</v>
      </c>
      <c r="S21" s="44">
        <v>0</v>
      </c>
      <c r="T21" s="47">
        <v>0</v>
      </c>
      <c r="U21" s="47">
        <v>75.2</v>
      </c>
      <c r="V21" s="44">
        <v>0</v>
      </c>
      <c r="W21" s="44">
        <v>0</v>
      </c>
      <c r="X21" s="44">
        <v>0</v>
      </c>
      <c r="Y21" s="44">
        <v>0</v>
      </c>
      <c r="Z21" s="100">
        <v>0</v>
      </c>
      <c r="AA21" s="13">
        <v>0</v>
      </c>
      <c r="AB21" s="91">
        <f t="shared" si="0"/>
        <v>0</v>
      </c>
      <c r="AC21" s="14"/>
    </row>
    <row r="22" spans="1:29" ht="12.95" customHeight="1" x14ac:dyDescent="0.25">
      <c r="A22" s="82" t="s">
        <v>14</v>
      </c>
      <c r="B22" s="83"/>
      <c r="C22" s="82"/>
      <c r="D22" s="82"/>
      <c r="E22" s="57">
        <f>SUM(E12,E18:E21)</f>
        <v>11323.009999999998</v>
      </c>
      <c r="F22" s="57">
        <f>SUM(F12,F18:F21)</f>
        <v>8364.5299999999988</v>
      </c>
      <c r="G22" s="84">
        <f>SUM(E22:E22)</f>
        <v>11323.009999999998</v>
      </c>
      <c r="H22" s="85"/>
      <c r="I22" s="60"/>
      <c r="J22" s="60"/>
      <c r="K22" s="60"/>
      <c r="L22" s="60"/>
      <c r="M22" s="61"/>
      <c r="N22" s="61"/>
      <c r="O22" s="61"/>
      <c r="P22" s="61"/>
      <c r="Q22" s="61"/>
      <c r="R22" s="86">
        <f>SUM(R12,R18:R21)</f>
        <v>8104.1</v>
      </c>
      <c r="S22" s="86">
        <f>SUM(S12,S18:S21)</f>
        <v>9453.99</v>
      </c>
      <c r="T22" s="65">
        <f>SUM(T12,T18:T21)</f>
        <v>9051.68</v>
      </c>
      <c r="U22" s="65">
        <f>SUM(U12,U18:U21)</f>
        <v>6278.5199999999995</v>
      </c>
      <c r="V22" s="66">
        <f>SUM(V12,V18:V21)</f>
        <v>3346.05</v>
      </c>
      <c r="W22" s="66">
        <f>SUM(W12,W18:W21)</f>
        <v>5271.33</v>
      </c>
      <c r="X22" s="66">
        <f>SUM(X12,X14:X21)</f>
        <v>4045.8999999999996</v>
      </c>
      <c r="Y22" s="66">
        <f>SUM(Y12,Y18:Y21)</f>
        <v>6252.75</v>
      </c>
      <c r="Z22" s="102">
        <f>SUM(Z12,Z18:Z21)</f>
        <v>7113.29</v>
      </c>
      <c r="AA22" s="57">
        <f>SUM(AA12,AA18:AA21)</f>
        <v>5414.03</v>
      </c>
      <c r="AB22" s="91">
        <f t="shared" si="0"/>
        <v>12527.32</v>
      </c>
      <c r="AC22" s="14"/>
    </row>
    <row r="23" spans="1:29" x14ac:dyDescent="0.25">
      <c r="B23" s="2"/>
      <c r="C23" s="2"/>
      <c r="D23" s="2"/>
      <c r="E23" s="13"/>
      <c r="F23" s="15"/>
      <c r="H23" s="20"/>
      <c r="T23" s="46"/>
      <c r="V23" s="44"/>
      <c r="W23" s="44"/>
      <c r="X23" s="44"/>
      <c r="Y23" s="44"/>
      <c r="Z23" s="100"/>
      <c r="AA23" s="13"/>
      <c r="AB23" s="90"/>
    </row>
    <row r="24" spans="1:29" ht="12.95" customHeight="1" x14ac:dyDescent="0.25">
      <c r="A24" s="19" t="s">
        <v>32</v>
      </c>
      <c r="B24" s="23"/>
      <c r="C24" s="23"/>
      <c r="D24" s="23"/>
      <c r="E24" s="3"/>
      <c r="F24" s="23"/>
      <c r="G24" s="24"/>
      <c r="H24" s="25"/>
      <c r="I24" s="8"/>
      <c r="J24" s="8"/>
      <c r="K24" s="8"/>
      <c r="L24" s="8"/>
      <c r="M24" s="24"/>
      <c r="N24" s="24"/>
      <c r="O24" s="24"/>
      <c r="P24" s="24"/>
      <c r="Q24" s="24"/>
      <c r="R24" s="50"/>
      <c r="S24" s="50"/>
      <c r="T24" s="46"/>
      <c r="V24" s="44"/>
      <c r="W24" s="44"/>
      <c r="X24" s="44"/>
      <c r="Y24" s="44"/>
      <c r="Z24" s="103"/>
      <c r="AA24" s="3"/>
      <c r="AB24" s="90"/>
    </row>
    <row r="25" spans="1:29" x14ac:dyDescent="0.25">
      <c r="A25" s="26" t="s">
        <v>4</v>
      </c>
      <c r="B25" s="27"/>
      <c r="C25" s="9"/>
      <c r="D25" s="2"/>
      <c r="E25" s="13"/>
      <c r="F25" s="15"/>
      <c r="G25" s="4"/>
      <c r="H25" s="28"/>
      <c r="I25" s="4"/>
      <c r="J25" s="4"/>
      <c r="K25" s="4"/>
      <c r="L25" s="4"/>
      <c r="M25" s="4"/>
      <c r="N25" s="4"/>
      <c r="O25" s="4"/>
      <c r="P25" s="4"/>
      <c r="Q25" s="4"/>
      <c r="R25" s="46"/>
      <c r="S25" s="46"/>
      <c r="T25" s="46"/>
      <c r="V25" s="44"/>
      <c r="W25" s="44"/>
      <c r="X25" s="44"/>
      <c r="Y25" s="44"/>
      <c r="Z25" s="100"/>
      <c r="AA25" s="13"/>
      <c r="AB25" s="90"/>
    </row>
    <row r="26" spans="1:29" x14ac:dyDescent="0.25">
      <c r="A26" s="26"/>
      <c r="B26" s="10" t="s">
        <v>3</v>
      </c>
      <c r="C26" s="27"/>
      <c r="E26" s="13">
        <v>72.36</v>
      </c>
      <c r="F26" s="15">
        <v>0</v>
      </c>
      <c r="G26" s="28"/>
      <c r="H26" s="4"/>
      <c r="I26" s="4"/>
      <c r="J26" s="4"/>
      <c r="K26" s="4"/>
      <c r="L26" s="4"/>
      <c r="M26" s="4"/>
      <c r="N26" s="4"/>
      <c r="O26" s="4"/>
      <c r="P26" s="4"/>
      <c r="Q26" s="4"/>
      <c r="R26" s="47">
        <v>0</v>
      </c>
      <c r="S26" s="47">
        <v>0</v>
      </c>
      <c r="T26" s="47">
        <v>0</v>
      </c>
      <c r="U26" s="47">
        <v>0</v>
      </c>
      <c r="V26" s="44">
        <v>0</v>
      </c>
      <c r="W26" s="44">
        <v>0</v>
      </c>
      <c r="X26" s="44">
        <v>0</v>
      </c>
      <c r="Y26" s="44">
        <v>0</v>
      </c>
      <c r="Z26" s="100">
        <v>0</v>
      </c>
      <c r="AA26" s="13">
        <v>0</v>
      </c>
      <c r="AB26" s="91">
        <f>SUM(Z26:AA26)</f>
        <v>0</v>
      </c>
    </row>
    <row r="27" spans="1:29" x14ac:dyDescent="0.25">
      <c r="A27" s="29"/>
      <c r="B27" s="10" t="s">
        <v>12</v>
      </c>
      <c r="C27" s="27"/>
      <c r="E27" s="13">
        <v>400</v>
      </c>
      <c r="F27" s="15">
        <v>73.8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7">
        <v>2290</v>
      </c>
      <c r="S27" s="47">
        <v>2140.1</v>
      </c>
      <c r="T27" s="47">
        <v>0</v>
      </c>
      <c r="U27" s="47">
        <v>0</v>
      </c>
      <c r="V27" s="44">
        <v>0</v>
      </c>
      <c r="W27" s="44">
        <v>0</v>
      </c>
      <c r="X27" s="44">
        <v>0</v>
      </c>
      <c r="Y27" s="44">
        <v>0</v>
      </c>
      <c r="Z27" s="100">
        <v>0</v>
      </c>
      <c r="AA27" s="13">
        <v>0</v>
      </c>
      <c r="AB27" s="91">
        <f t="shared" ref="AB27:AB35" si="1">SUM(Z27:AA27)</f>
        <v>0</v>
      </c>
    </row>
    <row r="28" spans="1:29" s="77" customFormat="1" x14ac:dyDescent="0.25">
      <c r="A28" s="29"/>
      <c r="B28" s="97" t="s">
        <v>41</v>
      </c>
      <c r="C28" s="96"/>
      <c r="D28" s="96"/>
      <c r="E28" s="13">
        <v>0</v>
      </c>
      <c r="F28" s="15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7">
        <v>0</v>
      </c>
      <c r="S28" s="47">
        <v>0</v>
      </c>
      <c r="T28" s="47">
        <v>0</v>
      </c>
      <c r="U28" s="47">
        <v>0</v>
      </c>
      <c r="V28" s="44">
        <v>0</v>
      </c>
      <c r="W28" s="44">
        <v>0</v>
      </c>
      <c r="X28" s="44">
        <v>0</v>
      </c>
      <c r="Y28" s="44">
        <v>445.31</v>
      </c>
      <c r="Z28" s="100">
        <v>0</v>
      </c>
      <c r="AA28" s="13">
        <v>0</v>
      </c>
      <c r="AB28" s="91">
        <f t="shared" si="1"/>
        <v>0</v>
      </c>
    </row>
    <row r="29" spans="1:29" x14ac:dyDescent="0.25">
      <c r="A29" s="80" t="s">
        <v>28</v>
      </c>
      <c r="B29" s="14"/>
      <c r="C29" s="80"/>
      <c r="D29" s="14"/>
      <c r="E29" s="15">
        <f>SUM(E26:E28)</f>
        <v>472.36</v>
      </c>
      <c r="F29" s="15">
        <f>SUM(F26:F28)</f>
        <v>73.8</v>
      </c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48">
        <f>SUM(R26:R28)</f>
        <v>2290</v>
      </c>
      <c r="S29" s="48">
        <f>SUM(S26:S28)</f>
        <v>2140.1</v>
      </c>
      <c r="T29" s="48">
        <f>SUM(T26:T28)</f>
        <v>0</v>
      </c>
      <c r="U29" s="48">
        <f>SUM(U26:U28)</f>
        <v>0</v>
      </c>
      <c r="V29" s="45">
        <f>SUM(V26:V28)</f>
        <v>0</v>
      </c>
      <c r="W29" s="45">
        <f>SUM(W26:W28)</f>
        <v>0</v>
      </c>
      <c r="X29" s="45">
        <f>SUM(X26:X28)</f>
        <v>0</v>
      </c>
      <c r="Y29" s="45">
        <f>SUM(Y26:Y28)</f>
        <v>445.31</v>
      </c>
      <c r="Z29" s="101">
        <f>SUM(Z26:Z28)</f>
        <v>0</v>
      </c>
      <c r="AA29" s="15">
        <f>SUM(AA26:AA28)</f>
        <v>0</v>
      </c>
      <c r="AB29" s="91">
        <f t="shared" si="1"/>
        <v>0</v>
      </c>
    </row>
    <row r="30" spans="1:29" x14ac:dyDescent="0.25">
      <c r="A30" s="31" t="s">
        <v>11</v>
      </c>
      <c r="C30" s="9"/>
      <c r="E30" s="13">
        <v>1309.1400000000001</v>
      </c>
      <c r="F30" s="15">
        <v>1878.42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7">
        <v>2299.15</v>
      </c>
      <c r="S30" s="47">
        <v>2004.56</v>
      </c>
      <c r="T30" s="47">
        <v>3205.8</v>
      </c>
      <c r="U30" s="47">
        <v>3021.22</v>
      </c>
      <c r="V30" s="44">
        <v>1288.8800000000001</v>
      </c>
      <c r="W30" s="44">
        <v>2254.1799999999998</v>
      </c>
      <c r="X30" s="44">
        <v>2178.56</v>
      </c>
      <c r="Y30" s="44">
        <v>3813.87</v>
      </c>
      <c r="Z30" s="100">
        <v>2403.81</v>
      </c>
      <c r="AA30" s="13">
        <v>1937.4</v>
      </c>
      <c r="AB30" s="91">
        <f t="shared" si="1"/>
        <v>4341.21</v>
      </c>
    </row>
    <row r="31" spans="1:29" x14ac:dyDescent="0.25">
      <c r="A31" s="26" t="s">
        <v>10</v>
      </c>
      <c r="C31" s="9"/>
      <c r="E31" s="13">
        <v>2617.6999999999998</v>
      </c>
      <c r="F31" s="15">
        <v>2764.15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7">
        <v>2754.72</v>
      </c>
      <c r="S31" s="47">
        <v>2216.06</v>
      </c>
      <c r="T31" s="47">
        <v>2178.77</v>
      </c>
      <c r="U31" s="47">
        <v>2441.14</v>
      </c>
      <c r="V31" s="44">
        <v>2199.14</v>
      </c>
      <c r="W31" s="44">
        <v>2305.88</v>
      </c>
      <c r="X31" s="44">
        <v>3085.35</v>
      </c>
      <c r="Y31" s="44">
        <v>3235.95</v>
      </c>
      <c r="Z31" s="100">
        <v>3350</v>
      </c>
      <c r="AA31" s="13">
        <v>3346.66</v>
      </c>
      <c r="AB31" s="91">
        <f t="shared" si="1"/>
        <v>6696.66</v>
      </c>
    </row>
    <row r="32" spans="1:29" x14ac:dyDescent="0.25">
      <c r="A32" s="26" t="s">
        <v>9</v>
      </c>
      <c r="C32" s="9"/>
      <c r="E32" s="13">
        <v>0</v>
      </c>
      <c r="F32" s="15">
        <v>2278.16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7">
        <v>0</v>
      </c>
      <c r="S32" s="47">
        <v>3964.5</v>
      </c>
      <c r="T32" s="47">
        <v>1714.8</v>
      </c>
      <c r="U32" s="47">
        <v>526</v>
      </c>
      <c r="V32" s="44">
        <v>3634.08</v>
      </c>
      <c r="W32" s="44">
        <v>2295.1999999999998</v>
      </c>
      <c r="X32" s="44">
        <v>0</v>
      </c>
      <c r="Y32" s="44">
        <v>849.75</v>
      </c>
      <c r="Z32" s="100">
        <v>1610.26</v>
      </c>
      <c r="AA32" s="13">
        <v>0</v>
      </c>
      <c r="AB32" s="91">
        <f t="shared" si="1"/>
        <v>1610.26</v>
      </c>
    </row>
    <row r="33" spans="1:28" x14ac:dyDescent="0.25">
      <c r="A33" s="26" t="s">
        <v>8</v>
      </c>
      <c r="C33" s="2"/>
      <c r="E33" s="13">
        <v>0</v>
      </c>
      <c r="F33" s="15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7">
        <v>0</v>
      </c>
      <c r="S33" s="47">
        <v>0</v>
      </c>
      <c r="T33" s="47">
        <v>300</v>
      </c>
      <c r="U33" s="47">
        <v>0</v>
      </c>
      <c r="V33" s="44">
        <v>231.6</v>
      </c>
      <c r="W33" s="44">
        <v>0</v>
      </c>
      <c r="X33" s="44">
        <v>30</v>
      </c>
      <c r="Y33" s="44">
        <v>-300</v>
      </c>
      <c r="Z33" s="100">
        <v>30</v>
      </c>
      <c r="AA33" s="13">
        <v>0</v>
      </c>
      <c r="AB33" s="91">
        <f t="shared" si="1"/>
        <v>30</v>
      </c>
    </row>
    <row r="34" spans="1:28" ht="12.95" customHeight="1" x14ac:dyDescent="0.25">
      <c r="A34" s="82" t="s">
        <v>26</v>
      </c>
      <c r="B34" s="30"/>
      <c r="C34" s="82"/>
      <c r="D34" s="30"/>
      <c r="E34" s="57">
        <f>SUM(E29:E33)</f>
        <v>4399.2</v>
      </c>
      <c r="F34" s="57">
        <f>SUM(F29:F33)</f>
        <v>6994.53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87">
        <f t="shared" ref="R34:V34" si="2">SUM(R29:R33)</f>
        <v>7343.869999999999</v>
      </c>
      <c r="S34" s="87">
        <f t="shared" si="2"/>
        <v>10325.219999999999</v>
      </c>
      <c r="T34" s="65">
        <f t="shared" si="2"/>
        <v>7399.37</v>
      </c>
      <c r="U34" s="65">
        <f t="shared" si="2"/>
        <v>5988.36</v>
      </c>
      <c r="V34" s="66">
        <f t="shared" si="2"/>
        <v>7353.7000000000007</v>
      </c>
      <c r="W34" s="66">
        <f>SUM(W29:W33)</f>
        <v>6855.2599999999993</v>
      </c>
      <c r="X34" s="66">
        <f>SUM(X29:X33)</f>
        <v>5293.91</v>
      </c>
      <c r="Y34" s="66">
        <f>SUM(Y29:Y33)</f>
        <v>8044.880000000001</v>
      </c>
      <c r="Z34" s="102">
        <f>SUM(Z29:Z33)</f>
        <v>7394.07</v>
      </c>
      <c r="AA34" s="57">
        <f>SUM(AA29:AA33)</f>
        <v>5284.0599999999995</v>
      </c>
      <c r="AB34" s="91">
        <f t="shared" si="1"/>
        <v>12678.13</v>
      </c>
    </row>
    <row r="35" spans="1:28" s="32" customFormat="1" ht="12.75" x14ac:dyDescent="0.2">
      <c r="A35" s="23" t="s">
        <v>39</v>
      </c>
      <c r="B35" s="23"/>
      <c r="C35" s="23"/>
      <c r="D35" s="23"/>
      <c r="E35" s="15">
        <f>SUM(E22-E34)</f>
        <v>6923.8099999999986</v>
      </c>
      <c r="F35" s="15">
        <f>SUM(F22-F34)</f>
        <v>1369.9999999999991</v>
      </c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3">
        <f t="shared" ref="R35:Y35" si="3">SUM(R22-R34)</f>
        <v>760.23000000000138</v>
      </c>
      <c r="S35" s="53">
        <f t="shared" si="3"/>
        <v>-871.22999999999956</v>
      </c>
      <c r="T35" s="48">
        <f t="shared" si="3"/>
        <v>1652.3100000000004</v>
      </c>
      <c r="U35" s="48">
        <f t="shared" si="3"/>
        <v>290.15999999999985</v>
      </c>
      <c r="V35" s="45">
        <f t="shared" si="3"/>
        <v>-4007.6500000000005</v>
      </c>
      <c r="W35" s="45">
        <f t="shared" si="3"/>
        <v>-1583.9299999999994</v>
      </c>
      <c r="X35" s="45">
        <f t="shared" si="3"/>
        <v>-1248.0100000000002</v>
      </c>
      <c r="Y35" s="45">
        <f t="shared" si="3"/>
        <v>-1792.130000000001</v>
      </c>
      <c r="Z35" s="101">
        <f>SUM(Z22-Z34)</f>
        <v>-280.77999999999975</v>
      </c>
      <c r="AA35" s="15">
        <f>SUM(AA22-AA34)</f>
        <v>129.97000000000025</v>
      </c>
      <c r="AB35" s="91">
        <f t="shared" si="1"/>
        <v>-150.80999999999949</v>
      </c>
    </row>
    <row r="36" spans="1:28" s="32" customFormat="1" ht="12.75" x14ac:dyDescent="0.2">
      <c r="A36" s="37"/>
      <c r="B36" s="38"/>
      <c r="C36" s="38"/>
      <c r="D36" s="38"/>
      <c r="E36" s="39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8"/>
      <c r="S36" s="48"/>
      <c r="T36" s="41"/>
      <c r="U36" s="41"/>
    </row>
    <row r="37" spans="1:28" x14ac:dyDescent="0.25">
      <c r="A37" s="34"/>
      <c r="B37" s="34"/>
      <c r="C37" s="34"/>
      <c r="D37" s="34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49"/>
      <c r="S37" s="49"/>
      <c r="T37" s="49"/>
      <c r="U37" s="49"/>
      <c r="X37" s="36"/>
      <c r="Y37" s="36"/>
      <c r="Z37" s="36"/>
      <c r="AA37" s="36"/>
    </row>
    <row r="38" spans="1:28" x14ac:dyDescent="0.25">
      <c r="A38" s="34"/>
      <c r="B38" s="34"/>
      <c r="C38" s="34"/>
      <c r="D38" s="34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49"/>
      <c r="S38" s="49"/>
      <c r="T38" s="49"/>
      <c r="U38" s="49"/>
      <c r="V38" s="36"/>
      <c r="W38" s="36"/>
    </row>
    <row r="39" spans="1:28" x14ac:dyDescent="0.25">
      <c r="A39" s="33"/>
      <c r="B39" s="33"/>
      <c r="C39" s="33"/>
      <c r="D39" s="3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75"/>
      <c r="T39" s="75"/>
      <c r="V39" s="34"/>
      <c r="W39" s="34"/>
    </row>
    <row r="40" spans="1:28" x14ac:dyDescent="0.25"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5"/>
      <c r="S40" s="75"/>
      <c r="T40" s="75"/>
    </row>
    <row r="41" spans="1:28" x14ac:dyDescent="0.25"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5"/>
      <c r="S41" s="75"/>
      <c r="T41" s="75"/>
    </row>
    <row r="42" spans="1:28" x14ac:dyDescent="0.25"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5"/>
      <c r="S42" s="75"/>
      <c r="T42" s="75"/>
    </row>
    <row r="43" spans="1:28" x14ac:dyDescent="0.25"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5"/>
      <c r="S43" s="75"/>
      <c r="T43" s="75"/>
    </row>
    <row r="44" spans="1:28" x14ac:dyDescent="0.2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6"/>
      <c r="S44" s="46"/>
      <c r="T44" s="46"/>
      <c r="V44" s="4"/>
      <c r="W44" s="4"/>
    </row>
    <row r="45" spans="1:28" x14ac:dyDescent="0.25"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6"/>
      <c r="S45" s="46"/>
      <c r="T45" s="46"/>
      <c r="V45" s="4"/>
      <c r="W45" s="4"/>
    </row>
    <row r="46" spans="1:28" x14ac:dyDescent="0.25"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6"/>
      <c r="S46" s="46"/>
      <c r="T46" s="46"/>
      <c r="V46" s="4"/>
      <c r="W46" s="4"/>
    </row>
    <row r="47" spans="1:28" x14ac:dyDescent="0.25"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6"/>
      <c r="S47" s="46"/>
      <c r="T47" s="46"/>
      <c r="V47" s="4"/>
      <c r="W47" s="4"/>
    </row>
    <row r="48" spans="1:28" x14ac:dyDescent="0.25"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6"/>
      <c r="S48" s="46"/>
      <c r="T48" s="46"/>
      <c r="V48" s="4"/>
      <c r="W48" s="4"/>
    </row>
    <row r="49" spans="4:23" x14ac:dyDescent="0.25"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6"/>
      <c r="S49" s="46"/>
      <c r="T49" s="46"/>
      <c r="V49" s="4"/>
      <c r="W49" s="4"/>
    </row>
    <row r="50" spans="4:23" x14ac:dyDescent="0.25"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6"/>
      <c r="S50" s="46"/>
      <c r="T50" s="46"/>
      <c r="V50" s="4"/>
      <c r="W50" s="4"/>
    </row>
    <row r="51" spans="4:23" x14ac:dyDescent="0.25"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6"/>
      <c r="S51" s="46"/>
      <c r="T51" s="46"/>
      <c r="V51" s="4"/>
      <c r="W51" s="4"/>
    </row>
    <row r="52" spans="4:23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6"/>
      <c r="S52" s="46"/>
      <c r="T52" s="46"/>
    </row>
    <row r="53" spans="4:23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6"/>
      <c r="S53" s="46"/>
      <c r="T53" s="46"/>
    </row>
    <row r="54" spans="4:23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6"/>
      <c r="S54" s="46"/>
      <c r="T54" s="46"/>
    </row>
    <row r="55" spans="4:23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6"/>
      <c r="S55" s="46"/>
      <c r="T55" s="46"/>
    </row>
    <row r="56" spans="4:23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6"/>
      <c r="S56" s="46"/>
      <c r="T56" s="46"/>
    </row>
    <row r="57" spans="4:23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6"/>
      <c r="S57" s="46"/>
      <c r="T57" s="46"/>
    </row>
    <row r="58" spans="4:23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6"/>
      <c r="S58" s="46"/>
      <c r="T58" s="46"/>
    </row>
    <row r="59" spans="4:23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6"/>
      <c r="S59" s="46"/>
      <c r="T59" s="46"/>
    </row>
    <row r="60" spans="4:23" x14ac:dyDescent="0.25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6"/>
      <c r="S60" s="46"/>
      <c r="T60" s="46"/>
    </row>
    <row r="61" spans="4:23" x14ac:dyDescent="0.25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6"/>
      <c r="S61" s="46"/>
      <c r="T61" s="46"/>
    </row>
    <row r="62" spans="4:23" x14ac:dyDescent="0.25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6"/>
      <c r="S62" s="46"/>
      <c r="T62" s="46"/>
    </row>
    <row r="63" spans="4:23" x14ac:dyDescent="0.25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6"/>
      <c r="S63" s="46"/>
      <c r="T63" s="46"/>
    </row>
    <row r="64" spans="4:23" x14ac:dyDescent="0.25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6"/>
      <c r="S64" s="46"/>
      <c r="T64" s="46"/>
    </row>
    <row r="65" spans="5:20" x14ac:dyDescent="0.25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6"/>
      <c r="S65" s="46"/>
      <c r="T65" s="46"/>
    </row>
    <row r="66" spans="5:20" x14ac:dyDescent="0.25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6"/>
      <c r="S66" s="46"/>
      <c r="T66" s="46"/>
    </row>
    <row r="67" spans="5:20" x14ac:dyDescent="0.25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6"/>
      <c r="S67" s="46"/>
      <c r="T67" s="46"/>
    </row>
    <row r="68" spans="5:20" x14ac:dyDescent="0.25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6"/>
      <c r="S68" s="46"/>
      <c r="T68" s="46"/>
    </row>
    <row r="69" spans="5:20" x14ac:dyDescent="0.25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6"/>
      <c r="S69" s="46"/>
      <c r="T69" s="46"/>
    </row>
    <row r="70" spans="5:20" x14ac:dyDescent="0.25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6"/>
      <c r="S70" s="46"/>
      <c r="T70" s="46"/>
    </row>
    <row r="71" spans="5:20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6"/>
      <c r="S71" s="46"/>
      <c r="T71" s="46"/>
    </row>
    <row r="72" spans="5:20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6"/>
      <c r="S72" s="46"/>
      <c r="T72" s="46"/>
    </row>
    <row r="73" spans="5:20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6"/>
      <c r="S73" s="46"/>
      <c r="T73" s="46"/>
    </row>
  </sheetData>
  <mergeCells count="2">
    <mergeCell ref="A8:D8"/>
    <mergeCell ref="B28:D28"/>
  </mergeCells>
  <pageMargins left="0.25" right="0.25" top="0.75" bottom="0.75" header="0.3" footer="0.3"/>
  <pageSetup orientation="landscape" r:id="rId1"/>
  <headerFooter>
    <oddHeader>&amp;C&amp;"Arial,Bold"&amp;18Oahu AA Intergroup Financial Report - FEB 2015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</dc:creator>
  <cp:lastModifiedBy>Bill W</cp:lastModifiedBy>
  <cp:lastPrinted>2015-03-10T21:33:05Z</cp:lastPrinted>
  <dcterms:created xsi:type="dcterms:W3CDTF">2014-05-13T01:30:31Z</dcterms:created>
  <dcterms:modified xsi:type="dcterms:W3CDTF">2015-03-11T01:12:31Z</dcterms:modified>
</cp:coreProperties>
</file>